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4"/>
  <workbookPr autoCompressPictures="0"/>
  <mc:AlternateContent xmlns:mc="http://schemas.openxmlformats.org/markup-compatibility/2006">
    <mc:Choice Requires="x15">
      <x15ac:absPath xmlns:x15ac="http://schemas.microsoft.com/office/spreadsheetml/2010/11/ac" url="/Users/mac/Desktop/ANEXOS /"/>
    </mc:Choice>
  </mc:AlternateContent>
  <xr:revisionPtr revIDLastSave="0" documentId="13_ncr:1_{0D7D499E-901D-044B-B32F-31291CBB30FC}" xr6:coauthVersionLast="45" xr6:coauthVersionMax="45" xr10:uidLastSave="{00000000-0000-0000-0000-000000000000}"/>
  <bookViews>
    <workbookView xWindow="0" yWindow="0" windowWidth="28800" windowHeight="18000" xr2:uid="{00000000-000D-0000-FFFF-FFFF00000000}"/>
  </bookViews>
  <sheets>
    <sheet name="Riesgos" sheetId="7" r:id="rId1"/>
    <sheet name="Hoja1" sheetId="8" r:id="rId2"/>
  </sheets>
  <definedNames>
    <definedName name="_xlnm._FilterDatabase" localSheetId="0" hidden="1">Riesgos!$B$5:$Y$24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V17" i="7" l="1"/>
  <c r="V13" i="7"/>
  <c r="V12" i="7"/>
  <c r="V11" i="7"/>
  <c r="V9" i="7"/>
  <c r="V7" i="7"/>
  <c r="M24" i="7"/>
  <c r="N17" i="7"/>
  <c r="N12" i="7"/>
  <c r="N11" i="7"/>
  <c r="N9" i="7"/>
  <c r="N7" i="7"/>
  <c r="M13" i="7"/>
  <c r="N24" i="7" l="1"/>
  <c r="H23" i="7"/>
  <c r="H22" i="7"/>
  <c r="H21" i="7"/>
  <c r="H20" i="7"/>
  <c r="H19" i="7"/>
  <c r="H18" i="7"/>
  <c r="H16" i="7"/>
  <c r="H15" i="7"/>
  <c r="H14" i="7"/>
  <c r="H13" i="7"/>
  <c r="H12" i="7"/>
  <c r="H8" i="7" l="1"/>
  <c r="H9" i="7"/>
  <c r="H10" i="7"/>
  <c r="H11" i="7"/>
  <c r="H17" i="7"/>
  <c r="H7" i="7" l="1"/>
</calcChain>
</file>

<file path=xl/sharedStrings.xml><?xml version="1.0" encoding="utf-8"?>
<sst xmlns="http://schemas.openxmlformats.org/spreadsheetml/2006/main" count="234" uniqueCount="160">
  <si>
    <t>ID</t>
  </si>
  <si>
    <t>Proyecto</t>
  </si>
  <si>
    <t>Probabilidad</t>
  </si>
  <si>
    <t>Impacto</t>
  </si>
  <si>
    <t>Categoría</t>
  </si>
  <si>
    <t>Disparador/Indicador</t>
  </si>
  <si>
    <t>Impacto en costo</t>
  </si>
  <si>
    <t>Impacto en tiempo</t>
  </si>
  <si>
    <t>Estrategia de Respuesta</t>
  </si>
  <si>
    <t>Muy Alta: 80% , Alta: 60%, Media: 50%, Baja: 30%, Muy Baja: 10%</t>
  </si>
  <si>
    <t>Muy Alto: 10 , Alto: 8, Medio: 5, Bajo: 3, Muy Bajo: 1</t>
  </si>
  <si>
    <t>Valor numérico</t>
  </si>
  <si>
    <t>Valor en días</t>
  </si>
  <si>
    <t>Registro de Riesgos</t>
  </si>
  <si>
    <t>Mitigar</t>
  </si>
  <si>
    <t>Fecha</t>
  </si>
  <si>
    <t>Descripción del Riesgo</t>
  </si>
  <si>
    <t>Alta</t>
  </si>
  <si>
    <t>Media</t>
  </si>
  <si>
    <t>Baja</t>
  </si>
  <si>
    <t>Muy Baja</t>
  </si>
  <si>
    <t>Muy Alto</t>
  </si>
  <si>
    <t>Muy Alta</t>
  </si>
  <si>
    <t>Alto</t>
  </si>
  <si>
    <t>Medio</t>
  </si>
  <si>
    <t>Bajo</t>
  </si>
  <si>
    <t>Muy Bajo</t>
  </si>
  <si>
    <t>En qué consiste este riesgo? (usar una redacción que permita identificar causa, efecto e impacto)</t>
  </si>
  <si>
    <t>Evitar</t>
  </si>
  <si>
    <t>Transferir</t>
  </si>
  <si>
    <t>Aceptar</t>
  </si>
  <si>
    <t>Compartir</t>
  </si>
  <si>
    <t>Estado</t>
  </si>
  <si>
    <t>En seguimiento, Requiere Respuesta, Cerrado-ya ocurrió, Cerrado-ya no ocurrirá, Recién Identificado</t>
  </si>
  <si>
    <t>Seguimiento</t>
  </si>
  <si>
    <t>Técnicos</t>
  </si>
  <si>
    <t>De la Organización</t>
  </si>
  <si>
    <t>Externos</t>
  </si>
  <si>
    <t>De gerencia del Proyecto</t>
  </si>
  <si>
    <t>Quién monitorea el riesgo y actúa cuando va a ocurrir?</t>
  </si>
  <si>
    <t>Calificación</t>
  </si>
  <si>
    <t>Tipo</t>
  </si>
  <si>
    <t>Ej: Técnicos,De la Organización, Externos, De gerencia del Proyecto</t>
  </si>
  <si>
    <t>Identificación</t>
  </si>
  <si>
    <t>Amenaza, 
Oportunidad</t>
  </si>
  <si>
    <t>Análisis Cualitativo</t>
  </si>
  <si>
    <t>Grado</t>
  </si>
  <si>
    <t>Importancia: Severo, Crìtico, Medio, Leve</t>
  </si>
  <si>
    <t>Base para análisis de impacto</t>
  </si>
  <si>
    <t>Afectación del proyecto si riesgo se materializa</t>
  </si>
  <si>
    <t>Análisis Cuantitativo</t>
  </si>
  <si>
    <t>Valor monetario esperado (costo)</t>
  </si>
  <si>
    <t>valor monetario esperado (tiempo)</t>
  </si>
  <si>
    <t>Probabilidad X Impacto en costo</t>
  </si>
  <si>
    <t>Probabilidad X Impacto en tiempo</t>
  </si>
  <si>
    <t>Base de estimación</t>
  </si>
  <si>
    <t>Argumentos que justifican las estimaciones de Impacto.</t>
  </si>
  <si>
    <t>Plan de Contingencia - si se materializa riesgo</t>
  </si>
  <si>
    <t>Acciones a ejecutar en respuesta o como respaldo o como reparación a la materialización del riesgo</t>
  </si>
  <si>
    <t>Responsable - Dueño del riesgo</t>
  </si>
  <si>
    <t>Plan de Respuesta</t>
  </si>
  <si>
    <t>Cúal será la estrategia de respuesta al riesgo? Mitigar, transferir, evitar, aceptar, escalar, mejorar, explotar,compartir.</t>
  </si>
  <si>
    <t>Acciones definidas  para el plan de prevención</t>
  </si>
  <si>
    <t>Probabilidad final</t>
  </si>
  <si>
    <t>Impacto final</t>
  </si>
  <si>
    <t>Qué acción o evento indica que el riesgo se va a materializar o que se requiere respuesta?</t>
  </si>
  <si>
    <t>Calificación final</t>
  </si>
  <si>
    <t>Monitoreo</t>
  </si>
  <si>
    <t>Fecha y Descripción actualizada del seguimiento</t>
  </si>
  <si>
    <t>¿En qué consiste la estrategia de respuesta?  - Plan de prevención, antes de que se materialice el riesgo</t>
  </si>
  <si>
    <r>
      <rPr>
        <b/>
        <sz val="18"/>
        <color rgb="FF000000"/>
        <rFont val="Calibri (Cuerpo)"/>
      </rPr>
      <t xml:space="preserve">Gerente de Proyecto </t>
    </r>
    <r>
      <rPr>
        <sz val="10"/>
        <color rgb="FF000000"/>
        <rFont val="Calibri (Cuerpo)"/>
      </rPr>
      <t>(Integrantes)</t>
    </r>
  </si>
  <si>
    <t>Análisis del Riesgo  después del Plan de Respuesta -  plan prevención</t>
  </si>
  <si>
    <t>Muy Alta: 80% , Alta: 65%, Media: 50%, Baja: 30%, Muy Baja: 10%</t>
  </si>
  <si>
    <t>Muy Alto: 10 , Alto: 8, Medio: 6, Bajo: 4, Muy Bajo: 2</t>
  </si>
  <si>
    <t>Escalar</t>
  </si>
  <si>
    <t>Amenaza</t>
  </si>
  <si>
    <t>Técnicos, Externos</t>
  </si>
  <si>
    <t>Debido a la identificación de plagas en el seguimiento que realiza el ICA puede ocurrir la perdida de la certificación de exportación del producto lo cual retrasaria la exportación minimo 12 meses.</t>
  </si>
  <si>
    <t xml:space="preserve">Visita oficial del ICA con resultado Positivo </t>
  </si>
  <si>
    <t>Dedido a Prácticas no adecuadas de producción se afectarian los niveles de producción y calidad del producto, generando perdidas en el proyecto.</t>
  </si>
  <si>
    <t>Técnicos, De la Organización</t>
  </si>
  <si>
    <t>Resultado de analisis periodicos de calidad</t>
  </si>
  <si>
    <t xml:space="preserve">Al no obtener financiamiento del proyecto por parte del Estado se presentarian retrasos en su ejecución mientras se consigue tal aporte por algun otro patrocinador. </t>
  </si>
  <si>
    <t>Amenaza
Oportunidad</t>
  </si>
  <si>
    <t>De la Organización, De gerencia del Proyecto</t>
  </si>
  <si>
    <t>Evaluación de viabilidad por parte del patrocinador</t>
  </si>
  <si>
    <t>Por causa de fluctuaciones significativas en tasa de cambio puede varias la cantidad de dinero esperado para el desarrollo del proyecto lo que generaria sobrecostos.</t>
  </si>
  <si>
    <t xml:space="preserve">De la Organización, Externos, De gerencia del Proyecto </t>
  </si>
  <si>
    <t>Tendencias de indicadores TRM</t>
  </si>
  <si>
    <t>Debido a la ausencia de personal calificado en la región no se pueda contar con un equipo de trabajo competente lo cual generaria retrasos para inciar actividades.</t>
  </si>
  <si>
    <t>De la Organización, Externos</t>
  </si>
  <si>
    <t>Estadisitcas de indice de formación profesional o tecnica en la región</t>
  </si>
  <si>
    <t xml:space="preserve">Amenaza
</t>
  </si>
  <si>
    <t>Nivel de ausentismo en el proyecto y volumen de notificaciones de renuncia recibidas en el ultimo mes.</t>
  </si>
  <si>
    <t>Si los vecinos no permitan el acceso a sus cultivos puede ocurrir que la zona buffer no se encuentre totalmente controlada, lo que llevaria a no contar con certificado de exportación.</t>
  </si>
  <si>
    <t>De la Organización, Externos, Tecnico</t>
  </si>
  <si>
    <t>Autorizaciones de ingreso a predios negadas por sus propietarios</t>
  </si>
  <si>
    <t>Debido a incidentes en rutas de acceso en la zona de impacto a proyecto , los proveedores se veran limitados en el cumplimiento de sus entregas lo que generaria retrasos en las actividades.</t>
  </si>
  <si>
    <t xml:space="preserve"> Externos</t>
  </si>
  <si>
    <t>Informes de estado de vias del ultimo mes</t>
  </si>
  <si>
    <t>A raiz de paro de transporte en vias que conducen al proyecto puede ocurrir limitación de la movilidad por parte del equipo generando retraso en las actividades.</t>
  </si>
  <si>
    <t>Informes de manifestaciones en la zona aledaña al proyecto en los ultimos tres meses</t>
  </si>
  <si>
    <t>A raiz de paro campesino en vias que conducen al proyecto puede ocurrir limitación de la movilidad por parte del equipo generando retraso en las actividades.</t>
  </si>
  <si>
    <t>Si se presenta baja asistencia por parte de beneficiarios del proyecto al plan de capacitaciones, el plan de control de plagas se podra ver afectado en su cumplimiento , lo que generaria retrasos en la implementación del mismo.</t>
  </si>
  <si>
    <t xml:space="preserve"> Externos, De la Organización</t>
  </si>
  <si>
    <t>Resultado de evaluación de participación de actividades en la región con ayuda de la alcaldía</t>
  </si>
  <si>
    <t>Debido a inconvenientes en la aduana puede ocurrir que se detenga la carga en puerto genernado incumplimiento de entrega de la misma.</t>
  </si>
  <si>
    <t>Notificación por parte de la Aduana indicando carga retenida.</t>
  </si>
  <si>
    <t>A causa de afectaciones mundiales a la salud que no permiten el transito normal de exportaciones se bloquea el acceso a paises generando sobrecostos por inventario.</t>
  </si>
  <si>
    <t>Seguimiento a noticias mundiales que afectan el transito de exportaciones.</t>
  </si>
  <si>
    <t>Por causa de falta de inventario de insumos puede ocurrir que se deba recurrir a otro proveedor, lo que generaria sobrecostos.</t>
  </si>
  <si>
    <t xml:space="preserve"> Externos, De la Organización, tecnico</t>
  </si>
  <si>
    <t>Notificaciones del proveedor indicando falta de productos</t>
  </si>
  <si>
    <t>Debido a la alta demanda de solicitudes de otros terceros a laboratorios se podria ver reducida la capacidad de atención lo que llevaria a retrasos en entrega de resusltados.</t>
  </si>
  <si>
    <t>Recepción de resultados de analisis de laboratorio fuera de tiempo en los ultimos dos meses</t>
  </si>
  <si>
    <t>Si se realizan cambios en los impuestos por exportaciones podria incurrirse en sobrecostos en el desarrollo de actividades</t>
  </si>
  <si>
    <t>Notificación de alsa de impuestos, visualización de nuevas politicas de cambio</t>
  </si>
  <si>
    <t>Notificación nuevos requisitos de exportación</t>
  </si>
  <si>
    <t>Cultivo y Exportación de Aguacate Hass a Estados Unidos</t>
  </si>
  <si>
    <t>Debido a la recepción de una oferta laboral mas atractiva , miembros del equipo tecnico podrian retirarse del proyecto lo que conllevaria a una reducción del equipo requerido para el desarrollo de actividades , generando asi , retrasos en las tareas establecidas.</t>
  </si>
  <si>
    <t>Severo</t>
  </si>
  <si>
    <t>Crítico</t>
  </si>
  <si>
    <t>Leve</t>
  </si>
  <si>
    <t>Se genera una pérdida entre el 10% y el 20% del valor por ventas</t>
  </si>
  <si>
    <t>Ajustar la metodología del plan de implementación</t>
  </si>
  <si>
    <t>Se genera la inutilización del producto</t>
  </si>
  <si>
    <t>se genera un sobrecosto del 30% del valor prsupuestado para inventario</t>
  </si>
  <si>
    <t>se genera un sobrecosto del 15% del valor prsupuestado para insumos</t>
  </si>
  <si>
    <t>Se genera inutilización de la producción hasta contar con los resultados.</t>
  </si>
  <si>
    <t>se genera un sobrecosto del 10% del valor prsupuestado para impuestos</t>
  </si>
  <si>
    <t>Si se realizan cambios en los requisitos para realizar la exportación podria incurrirse en demoras en el desarrollo de actividades</t>
  </si>
  <si>
    <t>Se genera un retraso de 1 mes (5%) en el cumplimiento de requisitos</t>
  </si>
  <si>
    <t>Se genera un retraso de 5 (20%) meses en la implementación</t>
  </si>
  <si>
    <t>Se genera un retraso de 5 (20%) meses en el inicio de actividades</t>
  </si>
  <si>
    <t>Se genera un retraso de 2 (10%) meses en el inicio de actividades</t>
  </si>
  <si>
    <t>Se presenta un retraso de 12 (50%) meses del cronograma</t>
  </si>
  <si>
    <t>N/A</t>
  </si>
  <si>
    <t>Se realizará implementación en el predio hasta garantizar al menos 12 meses habilitado</t>
  </si>
  <si>
    <t>Se debe identificar, evaluar y seleccionar un nuevo o nuevos patricinadores</t>
  </si>
  <si>
    <t>Se debe llevar personal calificado a la zona, se debe capacitar a nuevo personal en la zona.</t>
  </si>
  <si>
    <t>Se debe reclutar nuevo personal
Se debe capacitar un nuevo equipo de trabajo</t>
  </si>
  <si>
    <t>Se deben solicitar los permisos, se debe realizar charlas de sensibilización con los productores vecinos, se debe contactar con las entidades pertinentes.</t>
  </si>
  <si>
    <t>Se deben reprogramar el plan de capacitación, se debe realizar los talleres reprogramados, se deben conseguir los espacios para el desarrollo de las actividades.</t>
  </si>
  <si>
    <t>Hacer convocatorias del personal requerido preferiblemente en la zona o zonas aledañas al lugar de impacto del proyecto, para contar con un equipo de trabajo predefinido.
Contar con equipo de trabajo de respaldo disponible.</t>
  </si>
  <si>
    <t>Realizar un plan de incentivos económicos al equipo de trabajo de acuerdo al cumplimiento de metas y calidad de los entregables.</t>
  </si>
  <si>
    <t>Realizar charlas de sensibilización que concluyan con la firma de actas de compromiso.
Acudir a las entidades pertinentes para garantizar el acceso por vías legales.</t>
  </si>
  <si>
    <t>Realizar la programación de actividades con tiempo prudencial para garantizar la participación activa
Realizar la convocatoria para participar en las actividades por medio de visita al predio, llamada, invitaciones escritas
Realizar seguimiento a las confirmaciones
Realizar llamada el día previo a la programación de la actividad
Diseñar una ruta de transporte que permita ir al lugar de la actividad</t>
  </si>
  <si>
    <t xml:space="preserve">Solicitar cupo de crédito en diferentes entidades financieras suficiente para contar con los recursos necesarios para dair inicio a las actividades.
Generar alianzas estratégicas con las entidades financieras.
Desarrollar un listado de inversionistas potenciales.
Realizar reuniones de sensibilización con el patrocinador actual en donde se presenten los logros alcanzados.
</t>
  </si>
  <si>
    <t>Establecer Monitoreo periódico de los predios para conocer el status de cada uno con mayor frecuencia a lo prograamado inicialmente
Re diseño del plan de monitoreo</t>
  </si>
  <si>
    <t>Tomar el cupo de crédito aprobado por alguna entidad financiera, o firmar la alianza estratégica con el nuevo patrocinador.</t>
  </si>
  <si>
    <t>Convocar al personal previamente identificado y evaluado para los perfiles requeridos del listado de respaldo generado inicialmente.
Generar una nueva convocatoria a todas las zonas del país</t>
  </si>
  <si>
    <t>Solicitar el apoyo a las entidades pertinentes, y generar un plan de intervención que permita ejecutar las actividades en dichos predios conflictivos.</t>
  </si>
  <si>
    <t>reprogramar el plan de capacitaciones, indagar sobre las razones que impidieron la presencia de los beneficiarios, ajustar de acuerdo al análisis de motivos nuevos horarios, lugares y/o metodologías de capacitación.</t>
  </si>
  <si>
    <t>Coordinador Regional</t>
  </si>
  <si>
    <t>Diector del Proyecto</t>
  </si>
  <si>
    <t>Coordinador Regional, Coordinador Técnico Administrativo</t>
  </si>
  <si>
    <t>Coordinador Regional Director de Proyecto</t>
  </si>
  <si>
    <t>Consultor, Profesional Agrónomo, Coordinador Regional.</t>
  </si>
  <si>
    <t>En seguimiento</t>
  </si>
  <si>
    <t>Nicolas Castro , Pilar Melo, Lorena Infante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</si>
</sst>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_-;\-&quot;$&quot;\ * #,##0_-;_-&quot;$&quot;\ * &quot;-&quot;_-;_-@_-"/>
  </numFmts>
  <fonts count="17">
    <font>
      <sz val="11"/>
      <color indexed="8"/>
      <name val="Helvetica Neue"/>
    </font>
    <font>
      <sz val="12"/>
      <color indexed="10"/>
      <name val="Calibri"/>
      <family val="2"/>
      <scheme val="minor"/>
    </font>
    <font>
      <sz val="12"/>
      <color indexed="9"/>
      <name val="Calibri"/>
      <family val="2"/>
      <scheme val="minor"/>
    </font>
    <font>
      <sz val="10"/>
      <color indexed="9"/>
      <name val="Calibri"/>
      <family val="2"/>
      <scheme val="minor"/>
    </font>
    <font>
      <sz val="11"/>
      <color indexed="8"/>
      <name val="Calibri"/>
      <family val="2"/>
      <scheme val="minor"/>
    </font>
    <font>
      <u/>
      <sz val="11"/>
      <color theme="10"/>
      <name val="Helvetica Neue"/>
      <family val="2"/>
    </font>
    <font>
      <u/>
      <sz val="11"/>
      <color theme="11"/>
      <name val="Helvetica Neue"/>
      <family val="2"/>
    </font>
    <font>
      <b/>
      <sz val="16"/>
      <color indexed="9"/>
      <name val="Calibri"/>
      <family val="2"/>
      <scheme val="minor"/>
    </font>
    <font>
      <sz val="10"/>
      <color rgb="FF000000"/>
      <name val="Calibri (Cuerpo)"/>
    </font>
    <font>
      <b/>
      <sz val="18"/>
      <color indexed="9"/>
      <name val="Calibri"/>
      <family val="2"/>
      <scheme val="minor"/>
    </font>
    <font>
      <b/>
      <sz val="18"/>
      <color rgb="FF000000"/>
      <name val="Calibri (Cuerpo)"/>
    </font>
    <font>
      <b/>
      <sz val="16"/>
      <color rgb="FF000000"/>
      <name val="Calibri (Cuerpo)"/>
    </font>
    <font>
      <sz val="24"/>
      <color indexed="10"/>
      <name val="Calibri"/>
      <family val="2"/>
      <scheme val="minor"/>
    </font>
    <font>
      <sz val="11"/>
      <color indexed="8"/>
      <name val="Helvetica Neue"/>
      <family val="2"/>
    </font>
    <font>
      <sz val="12"/>
      <color theme="0"/>
      <name val="Calibri"/>
      <family val="2"/>
      <scheme val="minor"/>
    </font>
    <font>
      <sz val="10"/>
      <color theme="0"/>
      <name val="Calibri"/>
      <family val="2"/>
      <scheme val="minor"/>
    </font>
    <font>
      <sz val="11"/>
      <color theme="0"/>
      <name val="Calibri"/>
      <family val="2"/>
      <scheme val="minor"/>
    </font>
  </fonts>
  <fills count="13">
    <fill>
      <patternFill patternType="none"/>
    </fill>
    <fill>
      <patternFill patternType="gray125"/>
    </fill>
    <fill>
      <patternFill patternType="solid">
        <fgColor indexed="12"/>
        <bgColor indexed="64"/>
      </patternFill>
    </fill>
    <fill>
      <patternFill patternType="solid">
        <fgColor theme="4" tint="-0.249977111117893"/>
        <bgColor indexed="64"/>
      </patternFill>
    </fill>
    <fill>
      <patternFill patternType="solid">
        <fgColor theme="0"/>
        <bgColor indexed="64"/>
      </patternFill>
    </fill>
    <fill>
      <patternFill patternType="solid">
        <fgColor theme="7" tint="0.59999389629810485"/>
        <bgColor indexed="64"/>
      </patternFill>
    </fill>
    <fill>
      <patternFill patternType="solid">
        <fgColor rgb="FFFFF489"/>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4" tint="0.39997558519241921"/>
        <bgColor indexed="64"/>
      </patternFill>
    </fill>
  </fills>
  <borders count="27">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right/>
      <top/>
      <bottom style="thin">
        <color indexed="9"/>
      </bottom>
      <diagonal/>
    </border>
    <border>
      <left style="thin">
        <color indexed="9"/>
      </left>
      <right style="thin">
        <color indexed="9"/>
      </right>
      <top/>
      <bottom/>
      <diagonal/>
    </border>
    <border>
      <left style="thin">
        <color indexed="9"/>
      </left>
      <right/>
      <top style="thin">
        <color indexed="9"/>
      </top>
      <bottom style="thin">
        <color indexed="9"/>
      </bottom>
      <diagonal/>
    </border>
    <border>
      <left style="thin">
        <color indexed="9"/>
      </left>
      <right/>
      <top style="thin">
        <color indexed="9"/>
      </top>
      <bottom style="thin">
        <color auto="1"/>
      </bottom>
      <diagonal/>
    </border>
    <border>
      <left/>
      <right style="thin">
        <color auto="1"/>
      </right>
      <top style="thin">
        <color indexed="9"/>
      </top>
      <bottom style="thin">
        <color auto="1"/>
      </bottom>
      <diagonal/>
    </border>
    <border>
      <left/>
      <right/>
      <top style="thin">
        <color indexed="9"/>
      </top>
      <bottom/>
      <diagonal/>
    </border>
    <border>
      <left/>
      <right style="thin">
        <color auto="1"/>
      </right>
      <top style="thin">
        <color indexed="9"/>
      </top>
      <bottom/>
      <diagonal/>
    </border>
    <border>
      <left style="thin">
        <color indexed="9"/>
      </left>
      <right/>
      <top style="thin">
        <color indexed="9"/>
      </top>
      <bottom/>
      <diagonal/>
    </border>
    <border>
      <left/>
      <right/>
      <top/>
      <bottom style="thin">
        <color auto="1"/>
      </bottom>
      <diagonal/>
    </border>
    <border>
      <left style="thin">
        <color auto="1"/>
      </left>
      <right style="thin">
        <color indexed="9"/>
      </right>
      <top style="thin">
        <color indexed="9"/>
      </top>
      <bottom/>
      <diagonal/>
    </border>
    <border>
      <left style="thin">
        <color auto="1"/>
      </left>
      <right style="thin">
        <color indexed="9"/>
      </right>
      <top/>
      <bottom/>
      <diagonal/>
    </border>
    <border>
      <left/>
      <right style="thin">
        <color indexed="9"/>
      </right>
      <top style="thin">
        <color indexed="9"/>
      </top>
      <bottom/>
      <diagonal/>
    </border>
    <border>
      <left style="thin">
        <color indexed="9"/>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theme="1"/>
      </right>
      <top style="thin">
        <color indexed="9"/>
      </top>
      <bottom style="thin">
        <color indexed="9"/>
      </bottom>
      <diagonal/>
    </border>
    <border>
      <left style="thin">
        <color indexed="9"/>
      </left>
      <right style="thin">
        <color theme="1"/>
      </right>
      <top style="thin">
        <color indexed="9"/>
      </top>
      <bottom/>
      <diagonal/>
    </border>
    <border>
      <left style="thin">
        <color indexed="9"/>
      </left>
      <right style="thin">
        <color indexed="9"/>
      </right>
      <top/>
      <bottom style="thin">
        <color indexed="9"/>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s>
  <cellStyleXfs count="8">
    <xf numFmtId="0" fontId="0" fillId="0" borderId="0" applyNumberFormat="0" applyFill="0" applyBorder="0" applyProtection="0">
      <alignment vertical="top"/>
    </xf>
    <xf numFmtId="0" fontId="5" fillId="0" borderId="0" applyNumberFormat="0" applyFill="0" applyBorder="0" applyAlignment="0" applyProtection="0">
      <alignment vertical="top"/>
    </xf>
    <xf numFmtId="0" fontId="6" fillId="0" borderId="0" applyNumberFormat="0" applyFill="0" applyBorder="0" applyAlignment="0" applyProtection="0">
      <alignment vertical="top"/>
    </xf>
    <xf numFmtId="0" fontId="5" fillId="0" borderId="0" applyNumberFormat="0" applyFill="0" applyBorder="0" applyAlignment="0" applyProtection="0">
      <alignment vertical="top"/>
    </xf>
    <xf numFmtId="0" fontId="6" fillId="0" borderId="0" applyNumberFormat="0" applyFill="0" applyBorder="0" applyAlignment="0" applyProtection="0">
      <alignment vertical="top"/>
    </xf>
    <xf numFmtId="0" fontId="5" fillId="0" borderId="0" applyNumberFormat="0" applyFill="0" applyBorder="0" applyAlignment="0" applyProtection="0">
      <alignment vertical="top"/>
    </xf>
    <xf numFmtId="0" fontId="6" fillId="0" borderId="0" applyNumberFormat="0" applyFill="0" applyBorder="0" applyAlignment="0" applyProtection="0">
      <alignment vertical="top"/>
    </xf>
    <xf numFmtId="164" fontId="13" fillId="0" borderId="0" applyFont="0" applyFill="0" applyBorder="0" applyAlignment="0" applyProtection="0"/>
  </cellStyleXfs>
  <cellXfs count="74">
    <xf numFmtId="0" fontId="0" fillId="0" borderId="0" xfId="0" applyAlignment="1"/>
    <xf numFmtId="0" fontId="2" fillId="4" borderId="4"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5" borderId="5"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6" borderId="4" xfId="0" applyNumberFormat="1" applyFont="1" applyFill="1" applyBorder="1" applyAlignment="1">
      <alignment horizontal="center" vertical="center" wrapText="1"/>
    </xf>
    <xf numFmtId="0" fontId="2" fillId="6" borderId="4" xfId="0" applyNumberFormat="1" applyFont="1" applyFill="1" applyBorder="1" applyAlignment="1">
      <alignment horizontal="left" vertical="center" wrapText="1"/>
    </xf>
    <xf numFmtId="0" fontId="3" fillId="2" borderId="18" xfId="0" applyNumberFormat="1" applyFont="1" applyFill="1" applyBorder="1" applyAlignment="1">
      <alignment horizontal="center" vertical="center" wrapText="1"/>
    </xf>
    <xf numFmtId="0" fontId="3" fillId="2" borderId="19" xfId="0" applyNumberFormat="1" applyFont="1" applyFill="1" applyBorder="1" applyAlignment="1">
      <alignment horizontal="center" vertical="center" wrapText="1"/>
    </xf>
    <xf numFmtId="0" fontId="2" fillId="8" borderId="4" xfId="0" applyNumberFormat="1" applyFont="1" applyFill="1" applyBorder="1" applyAlignment="1">
      <alignment horizontal="center" vertical="center" textRotation="90" wrapText="1"/>
    </xf>
    <xf numFmtId="0" fontId="3" fillId="4" borderId="5" xfId="0" applyNumberFormat="1" applyFont="1" applyFill="1" applyBorder="1" applyAlignment="1">
      <alignment horizontal="center" vertical="center" wrapText="1"/>
    </xf>
    <xf numFmtId="0" fontId="2" fillId="8" borderId="21" xfId="0" applyNumberFormat="1" applyFont="1" applyFill="1" applyBorder="1" applyAlignment="1">
      <alignment horizontal="center" vertical="center" textRotation="90" wrapText="1"/>
    </xf>
    <xf numFmtId="0" fontId="2" fillId="9" borderId="1" xfId="0" applyNumberFormat="1" applyFont="1" applyFill="1" applyBorder="1" applyAlignment="1">
      <alignment horizontal="center" vertical="center" textRotation="90" wrapText="1"/>
    </xf>
    <xf numFmtId="0" fontId="2" fillId="4" borderId="2" xfId="0" applyNumberFormat="1" applyFont="1" applyFill="1" applyBorder="1" applyAlignment="1">
      <alignment horizontal="center" vertical="center" wrapText="1"/>
    </xf>
    <xf numFmtId="0" fontId="2" fillId="11" borderId="1" xfId="0" applyNumberFormat="1" applyFont="1" applyFill="1" applyBorder="1" applyAlignment="1">
      <alignment horizontal="center" vertical="center" wrapText="1"/>
    </xf>
    <xf numFmtId="0" fontId="2" fillId="10" borderId="20" xfId="0" applyNumberFormat="1" applyFont="1" applyFill="1" applyBorder="1" applyAlignment="1">
      <alignment horizontal="center" vertical="center" wrapText="1"/>
    </xf>
    <xf numFmtId="0" fontId="2" fillId="10" borderId="14" xfId="0" applyNumberFormat="1" applyFont="1" applyFill="1" applyBorder="1" applyAlignment="1">
      <alignment horizontal="center" vertical="center" wrapText="1"/>
    </xf>
    <xf numFmtId="0" fontId="2" fillId="10" borderId="4" xfId="0" applyNumberFormat="1" applyFont="1" applyFill="1" applyBorder="1" applyAlignment="1">
      <alignment horizontal="center" vertical="center" textRotation="90" wrapText="1"/>
    </xf>
    <xf numFmtId="0" fontId="2" fillId="7" borderId="4" xfId="0" applyNumberFormat="1" applyFont="1" applyFill="1" applyBorder="1" applyAlignment="1">
      <alignment horizontal="center" vertical="center" wrapText="1"/>
    </xf>
    <xf numFmtId="0" fontId="3" fillId="2" borderId="1" xfId="0" applyNumberFormat="1" applyFont="1" applyFill="1" applyBorder="1" applyAlignment="1">
      <alignment horizontal="left" vertical="center" wrapText="1"/>
    </xf>
    <xf numFmtId="0" fontId="3" fillId="2" borderId="19" xfId="0" applyNumberFormat="1" applyFont="1" applyFill="1" applyBorder="1" applyAlignment="1">
      <alignment horizontal="left" vertical="center" wrapText="1"/>
    </xf>
    <xf numFmtId="0" fontId="1" fillId="3" borderId="0" xfId="0" applyNumberFormat="1" applyFont="1" applyFill="1" applyBorder="1" applyAlignment="1">
      <alignment horizontal="center" vertical="center" wrapText="1"/>
    </xf>
    <xf numFmtId="0" fontId="3" fillId="0" borderId="0" xfId="0" applyNumberFormat="1" applyFont="1" applyAlignment="1">
      <alignment vertical="center"/>
    </xf>
    <xf numFmtId="0" fontId="2" fillId="0" borderId="8" xfId="0" applyNumberFormat="1" applyFont="1" applyFill="1" applyBorder="1" applyAlignment="1">
      <alignment vertical="center" wrapText="1"/>
    </xf>
    <xf numFmtId="0" fontId="2" fillId="4" borderId="8" xfId="0" applyNumberFormat="1" applyFont="1" applyFill="1" applyBorder="1" applyAlignment="1">
      <alignment horizontal="center" vertical="center" wrapText="1"/>
    </xf>
    <xf numFmtId="0" fontId="4" fillId="0" borderId="0" xfId="0" applyFont="1" applyAlignment="1">
      <alignment vertical="center"/>
    </xf>
    <xf numFmtId="0" fontId="2" fillId="0" borderId="0" xfId="0" applyNumberFormat="1" applyFont="1" applyFill="1" applyBorder="1" applyAlignment="1">
      <alignment vertical="center" wrapText="1"/>
    </xf>
    <xf numFmtId="0" fontId="2" fillId="4" borderId="0" xfId="0" applyNumberFormat="1" applyFont="1" applyFill="1" applyBorder="1" applyAlignment="1">
      <alignment horizontal="center" vertical="center" wrapText="1"/>
    </xf>
    <xf numFmtId="9" fontId="3" fillId="2" borderId="1" xfId="0" applyNumberFormat="1" applyFont="1" applyFill="1" applyBorder="1" applyAlignment="1">
      <alignment horizontal="center" vertical="center" wrapText="1"/>
    </xf>
    <xf numFmtId="0" fontId="3" fillId="5" borderId="5" xfId="0" applyNumberFormat="1" applyFont="1" applyFill="1" applyBorder="1" applyAlignment="1">
      <alignment vertical="center" wrapText="1"/>
    </xf>
    <xf numFmtId="0" fontId="3" fillId="4" borderId="5" xfId="0" applyNumberFormat="1" applyFont="1" applyFill="1" applyBorder="1" applyAlignment="1">
      <alignment vertical="center" wrapText="1"/>
    </xf>
    <xf numFmtId="1" fontId="3" fillId="2" borderId="1" xfId="0" applyNumberFormat="1" applyFont="1" applyFill="1" applyBorder="1" applyAlignment="1">
      <alignment horizontal="center" vertical="center" wrapText="1"/>
    </xf>
    <xf numFmtId="164" fontId="3" fillId="4" borderId="5" xfId="7" applyFont="1" applyFill="1" applyBorder="1" applyAlignment="1">
      <alignment vertical="center" wrapText="1"/>
    </xf>
    <xf numFmtId="164" fontId="3" fillId="0" borderId="0" xfId="0" applyNumberFormat="1" applyFont="1" applyAlignment="1">
      <alignment vertical="center"/>
    </xf>
    <xf numFmtId="0" fontId="7" fillId="6" borderId="5" xfId="0" applyNumberFormat="1" applyFont="1" applyFill="1" applyBorder="1" applyAlignment="1">
      <alignment horizontal="center" vertical="center" wrapText="1"/>
    </xf>
    <xf numFmtId="0" fontId="7" fillId="6" borderId="17" xfId="0" applyNumberFormat="1" applyFont="1" applyFill="1" applyBorder="1" applyAlignment="1">
      <alignment horizontal="center" vertical="center" wrapText="1"/>
    </xf>
    <xf numFmtId="0" fontId="7" fillId="7" borderId="5" xfId="0" applyNumberFormat="1" applyFont="1" applyFill="1" applyBorder="1" applyAlignment="1">
      <alignment horizontal="center" vertical="center" wrapText="1"/>
    </xf>
    <xf numFmtId="0" fontId="7" fillId="7" borderId="17" xfId="0" applyNumberFormat="1" applyFont="1" applyFill="1" applyBorder="1" applyAlignment="1">
      <alignment horizontal="center" vertical="center" wrapText="1"/>
    </xf>
    <xf numFmtId="0" fontId="7" fillId="7" borderId="18" xfId="0" applyNumberFormat="1" applyFont="1" applyFill="1" applyBorder="1" applyAlignment="1">
      <alignment horizontal="center" vertical="center" wrapText="1"/>
    </xf>
    <xf numFmtId="0" fontId="7" fillId="11" borderId="5" xfId="0" applyNumberFormat="1" applyFont="1" applyFill="1" applyBorder="1" applyAlignment="1">
      <alignment horizontal="center" vertical="center" wrapText="1"/>
    </xf>
    <xf numFmtId="0" fontId="7" fillId="11" borderId="18" xfId="0" applyNumberFormat="1" applyFont="1" applyFill="1" applyBorder="1" applyAlignment="1">
      <alignment horizontal="center" vertical="center" wrapText="1"/>
    </xf>
    <xf numFmtId="0" fontId="7" fillId="12" borderId="22" xfId="0" applyNumberFormat="1" applyFont="1" applyFill="1" applyBorder="1" applyAlignment="1">
      <alignment horizontal="center" vertical="center" wrapText="1"/>
    </xf>
    <xf numFmtId="0" fontId="7" fillId="12" borderId="23" xfId="0" applyNumberFormat="1" applyFont="1" applyFill="1" applyBorder="1" applyAlignment="1">
      <alignment horizontal="center" vertical="center" wrapText="1"/>
    </xf>
    <xf numFmtId="0" fontId="7" fillId="12" borderId="24" xfId="0" applyNumberFormat="1" applyFont="1" applyFill="1" applyBorder="1" applyAlignment="1">
      <alignment horizontal="center" vertical="center" wrapText="1"/>
    </xf>
    <xf numFmtId="0" fontId="7" fillId="10" borderId="5" xfId="0" applyNumberFormat="1" applyFont="1" applyFill="1" applyBorder="1" applyAlignment="1">
      <alignment horizontal="center" vertical="center" wrapText="1"/>
    </xf>
    <xf numFmtId="0" fontId="7" fillId="10" borderId="3" xfId="0" applyNumberFormat="1" applyFont="1" applyFill="1" applyBorder="1" applyAlignment="1">
      <alignment horizontal="center" vertical="center" wrapText="1"/>
    </xf>
    <xf numFmtId="0" fontId="7" fillId="10" borderId="16" xfId="0" applyNumberFormat="1" applyFont="1" applyFill="1" applyBorder="1" applyAlignment="1">
      <alignment horizontal="center" vertical="center" wrapText="1"/>
    </xf>
    <xf numFmtId="0" fontId="7" fillId="8" borderId="15" xfId="0" applyNumberFormat="1" applyFont="1" applyFill="1" applyBorder="1" applyAlignment="1">
      <alignment horizontal="center" vertical="center" wrapText="1"/>
    </xf>
    <xf numFmtId="0" fontId="7" fillId="8" borderId="3" xfId="0" applyNumberFormat="1" applyFont="1" applyFill="1" applyBorder="1" applyAlignment="1">
      <alignment horizontal="center" vertical="center" wrapText="1"/>
    </xf>
    <xf numFmtId="0" fontId="7" fillId="8" borderId="16" xfId="0" applyNumberFormat="1" applyFont="1" applyFill="1" applyBorder="1" applyAlignment="1">
      <alignment horizontal="center" vertical="center" wrapText="1"/>
    </xf>
    <xf numFmtId="0" fontId="7" fillId="9" borderId="15" xfId="0" applyNumberFormat="1" applyFont="1" applyFill="1" applyBorder="1" applyAlignment="1">
      <alignment horizontal="center" vertical="center" wrapText="1"/>
    </xf>
    <xf numFmtId="0" fontId="7" fillId="9" borderId="3" xfId="0" applyNumberFormat="1" applyFont="1" applyFill="1" applyBorder="1" applyAlignment="1">
      <alignment horizontal="center" vertical="center" wrapText="1"/>
    </xf>
    <xf numFmtId="0" fontId="7" fillId="9" borderId="16" xfId="0" applyNumberFormat="1" applyFont="1" applyFill="1" applyBorder="1" applyAlignment="1">
      <alignment horizontal="center" vertical="center" wrapText="1"/>
    </xf>
    <xf numFmtId="0" fontId="12" fillId="3" borderId="0" xfId="0" applyNumberFormat="1" applyFont="1" applyFill="1" applyBorder="1" applyAlignment="1">
      <alignment horizontal="center" vertical="center" wrapText="1"/>
    </xf>
    <xf numFmtId="0" fontId="9" fillId="12" borderId="6" xfId="0" applyNumberFormat="1" applyFont="1" applyFill="1" applyBorder="1" applyAlignment="1">
      <alignment horizontal="center" vertical="center" wrapText="1"/>
    </xf>
    <xf numFmtId="0" fontId="9" fillId="12" borderId="7" xfId="0" applyNumberFormat="1" applyFont="1" applyFill="1" applyBorder="1" applyAlignment="1">
      <alignment horizontal="center" vertical="center" wrapText="1"/>
    </xf>
    <xf numFmtId="0" fontId="11" fillId="12" borderId="6" xfId="0" applyNumberFormat="1" applyFont="1" applyFill="1" applyBorder="1" applyAlignment="1">
      <alignment horizontal="center" vertical="center" wrapText="1"/>
    </xf>
    <xf numFmtId="0" fontId="7" fillId="12" borderId="9" xfId="0" applyNumberFormat="1" applyFont="1" applyFill="1" applyBorder="1" applyAlignment="1">
      <alignment horizontal="center" vertical="center" wrapText="1"/>
    </xf>
    <xf numFmtId="0" fontId="2" fillId="4" borderId="8" xfId="0" applyNumberFormat="1" applyFont="1" applyFill="1" applyBorder="1" applyAlignment="1">
      <alignment horizontal="center" vertical="center" wrapText="1"/>
    </xf>
    <xf numFmtId="0" fontId="2" fillId="4" borderId="0" xfId="0" applyNumberFormat="1" applyFont="1" applyFill="1" applyBorder="1" applyAlignment="1">
      <alignment horizontal="center" vertical="center" wrapText="1"/>
    </xf>
    <xf numFmtId="0" fontId="7" fillId="12" borderId="12" xfId="0" applyNumberFormat="1" applyFont="1" applyFill="1" applyBorder="1" applyAlignment="1">
      <alignment horizontal="center" vertical="center" wrapText="1"/>
    </xf>
    <xf numFmtId="0" fontId="7" fillId="12" borderId="13" xfId="0" applyNumberFormat="1" applyFont="1" applyFill="1" applyBorder="1" applyAlignment="1">
      <alignment horizontal="center" vertical="center" wrapText="1"/>
    </xf>
    <xf numFmtId="14" fontId="2" fillId="12" borderId="10" xfId="0" applyNumberFormat="1" applyFont="1" applyFill="1" applyBorder="1" applyAlignment="1">
      <alignment horizontal="center" vertical="center" wrapText="1"/>
    </xf>
    <xf numFmtId="0" fontId="2" fillId="12" borderId="14" xfId="0" applyNumberFormat="1" applyFont="1" applyFill="1" applyBorder="1" applyAlignment="1">
      <alignment horizontal="center" vertical="center" wrapText="1"/>
    </xf>
    <xf numFmtId="0" fontId="2" fillId="12" borderId="15" xfId="0" applyNumberFormat="1" applyFont="1" applyFill="1" applyBorder="1" applyAlignment="1">
      <alignment horizontal="center" vertical="center" wrapText="1"/>
    </xf>
    <xf numFmtId="0" fontId="2" fillId="12" borderId="16" xfId="0" applyNumberFormat="1" applyFont="1" applyFill="1" applyBorder="1" applyAlignment="1">
      <alignment horizontal="center" vertical="center" wrapText="1"/>
    </xf>
    <xf numFmtId="0" fontId="7" fillId="12" borderId="26" xfId="0" applyNumberFormat="1" applyFont="1" applyFill="1" applyBorder="1" applyAlignment="1">
      <alignment horizontal="center" vertical="center" wrapText="1"/>
    </xf>
    <xf numFmtId="0" fontId="7" fillId="12" borderId="11" xfId="0" applyNumberFormat="1" applyFont="1" applyFill="1" applyBorder="1" applyAlignment="1">
      <alignment horizontal="center" vertical="center" wrapText="1"/>
    </xf>
    <xf numFmtId="0" fontId="7" fillId="12" borderId="25" xfId="0" applyNumberFormat="1" applyFont="1" applyFill="1" applyBorder="1" applyAlignment="1">
      <alignment horizontal="center" vertical="center" wrapText="1"/>
    </xf>
    <xf numFmtId="0" fontId="14" fillId="2" borderId="0" xfId="0" applyNumberFormat="1" applyFont="1" applyFill="1" applyBorder="1" applyAlignment="1">
      <alignment horizontal="center" vertical="center" wrapText="1"/>
    </xf>
    <xf numFmtId="9" fontId="15" fillId="0" borderId="0" xfId="0" applyNumberFormat="1" applyFont="1" applyBorder="1" applyAlignment="1">
      <alignment vertical="center"/>
    </xf>
    <xf numFmtId="0" fontId="15" fillId="0" borderId="0" xfId="0" applyNumberFormat="1" applyFont="1" applyBorder="1" applyAlignment="1">
      <alignment vertical="center"/>
    </xf>
    <xf numFmtId="9" fontId="16" fillId="0" borderId="0" xfId="0" applyNumberFormat="1" applyFont="1" applyBorder="1" applyAlignment="1">
      <alignment vertical="center"/>
    </xf>
    <xf numFmtId="0" fontId="16" fillId="0" borderId="0" xfId="0" applyFont="1" applyBorder="1" applyAlignment="1">
      <alignment vertical="center"/>
    </xf>
  </cellXfs>
  <cellStyles count="8">
    <cellStyle name="Hipervínculo" xfId="1" builtinId="8" hidden="1"/>
    <cellStyle name="Hipervínculo" xfId="3" builtinId="8" hidden="1"/>
    <cellStyle name="Hipervínculo" xfId="5" builtinId="8" hidden="1"/>
    <cellStyle name="Hipervínculo visitado" xfId="2" builtinId="9" hidden="1"/>
    <cellStyle name="Hipervínculo visitado" xfId="4" builtinId="9" hidden="1"/>
    <cellStyle name="Hipervínculo visitado" xfId="6" builtinId="9" hidden="1"/>
    <cellStyle name="Moneda [0]" xfId="7" builtinId="7"/>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000000"/>
      <rgbColor rgb="00FFFFFF"/>
      <rgbColor rgb="00333399"/>
      <rgbColor rgb="00FFFFFF"/>
      <rgbColor rgb="00C0C0C0"/>
      <rgbColor rgb="00FFFFCC"/>
      <rgbColor rgb="00969696"/>
      <rgbColor rgb="00006411"/>
      <rgbColor rgb="00FCF305"/>
      <rgbColor rgb="00DD0806"/>
      <rgbColor rgb="00C0C0C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0FFCB"/>
      <color rgb="FFAAAAAA"/>
      <color rgb="FFF7B0FF"/>
      <color rgb="FFD6D6D6"/>
      <color rgb="FFAEE0FF"/>
      <color rgb="FFFFF4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38099</xdr:colOff>
      <xdr:row>0</xdr:row>
      <xdr:rowOff>165716</xdr:rowOff>
    </xdr:from>
    <xdr:to>
      <xdr:col>8</xdr:col>
      <xdr:colOff>428625</xdr:colOff>
      <xdr:row>19</xdr:row>
      <xdr:rowOff>142875</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24430" t="28707" r="27283" b="26287"/>
        <a:stretch/>
      </xdr:blipFill>
      <xdr:spPr>
        <a:xfrm>
          <a:off x="876299" y="165716"/>
          <a:ext cx="6515101" cy="3415684"/>
        </a:xfrm>
        <a:prstGeom prst="rect">
          <a:avLst/>
        </a:prstGeom>
      </xdr:spPr>
    </xdr:pic>
    <xdr:clientData/>
  </xdr:twoCellAnchor>
  <xdr:twoCellAnchor editAs="oneCell">
    <xdr:from>
      <xdr:col>1</xdr:col>
      <xdr:colOff>365125</xdr:colOff>
      <xdr:row>23</xdr:row>
      <xdr:rowOff>15875</xdr:rowOff>
    </xdr:from>
    <xdr:to>
      <xdr:col>7</xdr:col>
      <xdr:colOff>460376</xdr:colOff>
      <xdr:row>41</xdr:row>
      <xdr:rowOff>44451</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10887" t="34171" r="59682" b="33881"/>
        <a:stretch/>
      </xdr:blipFill>
      <xdr:spPr>
        <a:xfrm>
          <a:off x="1190625" y="4105275"/>
          <a:ext cx="5327651" cy="322897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S24"/>
  <sheetViews>
    <sheetView tabSelected="1" zoomScale="70" zoomScaleNormal="70" workbookViewId="0">
      <selection activeCell="G7" sqref="G7"/>
    </sheetView>
  </sheetViews>
  <sheetFormatPr baseColWidth="10" defaultColWidth="10.33203125" defaultRowHeight="20" customHeight="1"/>
  <cols>
    <col min="1" max="1" width="3.1640625" style="22" bestFit="1" customWidth="1"/>
    <col min="2" max="2" width="28.1640625" style="22" customWidth="1"/>
    <col min="3" max="3" width="13.6640625" style="22" customWidth="1"/>
    <col min="4" max="4" width="16.5" style="22" customWidth="1"/>
    <col min="5" max="5" width="19.33203125" style="22" customWidth="1"/>
    <col min="6" max="6" width="20.1640625" style="22" customWidth="1"/>
    <col min="7" max="7" width="18.83203125" style="22" customWidth="1"/>
    <col min="8" max="8" width="3.83203125" style="22" customWidth="1"/>
    <col min="9" max="10" width="10.5" style="22" customWidth="1"/>
    <col min="11" max="11" width="11.5" style="22" bestFit="1" customWidth="1"/>
    <col min="12" max="12" width="9.5" style="22" customWidth="1"/>
    <col min="13" max="13" width="11.5" style="22" bestFit="1" customWidth="1"/>
    <col min="14" max="15" width="10.5" style="22" customWidth="1"/>
    <col min="16" max="16" width="18.33203125" style="22" customWidth="1"/>
    <col min="17" max="17" width="18" style="22" customWidth="1"/>
    <col min="18" max="18" width="18.33203125" style="22" customWidth="1"/>
    <col min="19" max="20" width="15.1640625" style="22" customWidth="1"/>
    <col min="21" max="21" width="13.1640625" style="22" customWidth="1"/>
    <col min="22" max="22" width="11.1640625" style="22" customWidth="1"/>
    <col min="23" max="23" width="15.5" style="22" customWidth="1"/>
    <col min="24" max="24" width="16.5" style="22" customWidth="1"/>
    <col min="25" max="25" width="17.1640625" style="22" customWidth="1"/>
    <col min="26" max="26" width="10.83203125" style="22" customWidth="1"/>
    <col min="27" max="31" width="10.33203125" style="71" customWidth="1"/>
    <col min="32" max="37" width="10.33203125" style="71"/>
    <col min="38" max="16384" width="10.33203125" style="22"/>
  </cols>
  <sheetData>
    <row r="1" spans="1:253" ht="36" customHeight="1">
      <c r="A1" s="53" t="s">
        <v>13</v>
      </c>
      <c r="B1" s="53"/>
      <c r="C1" s="53"/>
      <c r="D1" s="53"/>
      <c r="E1" s="53"/>
      <c r="F1" s="53"/>
      <c r="G1" s="53"/>
      <c r="H1" s="53"/>
      <c r="I1" s="53"/>
      <c r="J1" s="53"/>
      <c r="K1" s="53"/>
      <c r="L1" s="53"/>
      <c r="M1" s="53"/>
      <c r="N1" s="53"/>
      <c r="O1" s="53"/>
      <c r="P1" s="53"/>
      <c r="Q1" s="53"/>
      <c r="R1" s="53"/>
      <c r="S1" s="53"/>
      <c r="T1" s="53"/>
      <c r="U1" s="53"/>
      <c r="V1" s="53"/>
      <c r="W1" s="21"/>
      <c r="X1" s="21"/>
      <c r="Y1" s="21"/>
      <c r="AA1" s="69" t="s">
        <v>22</v>
      </c>
      <c r="AB1" s="70">
        <v>0.8</v>
      </c>
      <c r="AC1" s="69" t="s">
        <v>21</v>
      </c>
      <c r="AD1" s="71">
        <v>10</v>
      </c>
      <c r="AE1" s="71" t="s">
        <v>28</v>
      </c>
      <c r="AF1" s="71" t="s">
        <v>35</v>
      </c>
    </row>
    <row r="2" spans="1:253" ht="31" customHeight="1">
      <c r="A2" s="54" t="s">
        <v>1</v>
      </c>
      <c r="B2" s="55"/>
      <c r="C2" s="66" t="s">
        <v>118</v>
      </c>
      <c r="D2" s="67"/>
      <c r="E2" s="67"/>
      <c r="F2" s="67"/>
      <c r="G2" s="67"/>
      <c r="H2" s="67"/>
      <c r="I2" s="67"/>
      <c r="J2" s="67"/>
      <c r="K2" s="67"/>
      <c r="L2" s="67"/>
      <c r="M2" s="67"/>
      <c r="N2" s="67"/>
      <c r="O2" s="68"/>
      <c r="P2" s="60" t="s">
        <v>15</v>
      </c>
      <c r="Q2" s="62">
        <v>43890</v>
      </c>
      <c r="R2" s="63"/>
      <c r="S2" s="58"/>
      <c r="T2" s="23"/>
      <c r="U2" s="23"/>
      <c r="V2" s="24"/>
      <c r="W2" s="24"/>
      <c r="X2" s="24"/>
      <c r="Y2" s="24"/>
      <c r="Z2" s="25"/>
      <c r="AA2" s="69" t="s">
        <v>17</v>
      </c>
      <c r="AB2" s="72">
        <v>0.65</v>
      </c>
      <c r="AC2" s="69" t="s">
        <v>23</v>
      </c>
      <c r="AD2" s="73">
        <v>8</v>
      </c>
      <c r="AE2" s="73" t="s">
        <v>14</v>
      </c>
      <c r="AF2" s="73" t="s">
        <v>36</v>
      </c>
      <c r="AG2" s="73"/>
      <c r="AH2" s="73"/>
      <c r="AI2" s="73"/>
      <c r="AJ2" s="73"/>
      <c r="AK2" s="73"/>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c r="DU2" s="25"/>
      <c r="DV2" s="25"/>
      <c r="DW2" s="25"/>
      <c r="DX2" s="25"/>
      <c r="DY2" s="25"/>
      <c r="DZ2" s="25"/>
      <c r="EA2" s="25"/>
      <c r="EB2" s="25"/>
      <c r="EC2" s="25"/>
      <c r="ED2" s="25"/>
      <c r="EE2" s="25"/>
      <c r="EF2" s="25"/>
      <c r="EG2" s="25"/>
      <c r="EH2" s="25"/>
      <c r="EI2" s="25"/>
      <c r="EJ2" s="25"/>
      <c r="EK2" s="25"/>
      <c r="EL2" s="25"/>
      <c r="EM2" s="25"/>
      <c r="EN2" s="25"/>
      <c r="EO2" s="25"/>
      <c r="EP2" s="25"/>
      <c r="EQ2" s="25"/>
      <c r="ER2" s="25"/>
      <c r="ES2" s="25"/>
      <c r="ET2" s="25"/>
      <c r="EU2" s="25"/>
      <c r="EV2" s="25"/>
      <c r="EW2" s="25"/>
      <c r="EX2" s="25"/>
      <c r="EY2" s="25"/>
      <c r="EZ2" s="25"/>
      <c r="FA2" s="25"/>
      <c r="FB2" s="25"/>
      <c r="FC2" s="25"/>
      <c r="FD2" s="25"/>
      <c r="FE2" s="25"/>
      <c r="FF2" s="25"/>
      <c r="FG2" s="25"/>
      <c r="FH2" s="25"/>
      <c r="FI2" s="25"/>
      <c r="FJ2" s="25"/>
      <c r="FK2" s="25"/>
      <c r="FL2" s="25"/>
      <c r="FM2" s="25"/>
      <c r="FN2" s="25"/>
      <c r="FO2" s="25"/>
      <c r="FP2" s="25"/>
      <c r="FQ2" s="25"/>
      <c r="FR2" s="25"/>
      <c r="FS2" s="25"/>
      <c r="FT2" s="25"/>
      <c r="FU2" s="25"/>
      <c r="FV2" s="25"/>
      <c r="FW2" s="25"/>
      <c r="FX2" s="25"/>
      <c r="FY2" s="25"/>
      <c r="FZ2" s="25"/>
      <c r="GA2" s="25"/>
      <c r="GB2" s="25"/>
      <c r="GC2" s="25"/>
      <c r="GD2" s="25"/>
      <c r="GE2" s="25"/>
      <c r="GF2" s="25"/>
      <c r="GG2" s="25"/>
      <c r="GH2" s="25"/>
      <c r="GI2" s="25"/>
      <c r="GJ2" s="25"/>
      <c r="GK2" s="25"/>
      <c r="GL2" s="25"/>
      <c r="GM2" s="25"/>
      <c r="GN2" s="25"/>
      <c r="GO2" s="25"/>
      <c r="GP2" s="25"/>
      <c r="GQ2" s="25"/>
      <c r="GR2" s="25"/>
      <c r="GS2" s="25"/>
      <c r="GT2" s="25"/>
      <c r="GU2" s="25"/>
      <c r="GV2" s="25"/>
      <c r="GW2" s="25"/>
      <c r="GX2" s="25"/>
      <c r="GY2" s="25"/>
      <c r="GZ2" s="25"/>
      <c r="HA2" s="25"/>
      <c r="HB2" s="25"/>
      <c r="HC2" s="25"/>
      <c r="HD2" s="25"/>
      <c r="HE2" s="25"/>
      <c r="HF2" s="25"/>
      <c r="HG2" s="25"/>
      <c r="HH2" s="25"/>
      <c r="HI2" s="25"/>
      <c r="HJ2" s="25"/>
      <c r="HK2" s="25"/>
      <c r="HL2" s="25"/>
      <c r="HM2" s="25"/>
      <c r="HN2" s="25"/>
      <c r="HO2" s="25"/>
      <c r="HP2" s="25"/>
      <c r="HQ2" s="25"/>
      <c r="HR2" s="25"/>
      <c r="HS2" s="25"/>
      <c r="HT2" s="25"/>
      <c r="HU2" s="25"/>
      <c r="HV2" s="25"/>
      <c r="HW2" s="25"/>
      <c r="HX2" s="25"/>
      <c r="HY2" s="25"/>
      <c r="HZ2" s="25"/>
      <c r="IA2" s="25"/>
      <c r="IB2" s="25"/>
      <c r="IC2" s="25"/>
      <c r="ID2" s="25"/>
      <c r="IE2" s="25"/>
      <c r="IF2" s="25"/>
      <c r="IG2" s="25"/>
      <c r="IH2" s="25"/>
      <c r="II2" s="25"/>
      <c r="IJ2" s="25"/>
      <c r="IK2" s="25"/>
      <c r="IL2" s="25"/>
      <c r="IM2" s="25"/>
      <c r="IN2" s="25"/>
      <c r="IO2" s="25"/>
      <c r="IP2" s="25"/>
      <c r="IQ2" s="25"/>
      <c r="IR2" s="25"/>
      <c r="IS2" s="25"/>
    </row>
    <row r="3" spans="1:253" ht="39" customHeight="1">
      <c r="A3" s="56" t="s">
        <v>70</v>
      </c>
      <c r="B3" s="57"/>
      <c r="C3" s="41" t="s">
        <v>159</v>
      </c>
      <c r="D3" s="42"/>
      <c r="E3" s="42"/>
      <c r="F3" s="42"/>
      <c r="G3" s="42"/>
      <c r="H3" s="42"/>
      <c r="I3" s="42"/>
      <c r="J3" s="42"/>
      <c r="K3" s="42"/>
      <c r="L3" s="42"/>
      <c r="M3" s="42"/>
      <c r="N3" s="42"/>
      <c r="O3" s="43"/>
      <c r="P3" s="61"/>
      <c r="Q3" s="64"/>
      <c r="R3" s="65"/>
      <c r="S3" s="59"/>
      <c r="T3" s="26"/>
      <c r="U3" s="26"/>
      <c r="V3" s="27"/>
      <c r="W3" s="27"/>
      <c r="X3" s="27"/>
      <c r="Y3" s="27"/>
      <c r="Z3" s="25"/>
      <c r="AA3" s="69" t="s">
        <v>18</v>
      </c>
      <c r="AB3" s="72">
        <v>0.5</v>
      </c>
      <c r="AC3" s="69" t="s">
        <v>24</v>
      </c>
      <c r="AD3" s="73">
        <v>6</v>
      </c>
      <c r="AE3" s="73" t="s">
        <v>29</v>
      </c>
      <c r="AF3" s="73" t="s">
        <v>37</v>
      </c>
      <c r="AG3" s="73"/>
      <c r="AH3" s="73"/>
      <c r="AI3" s="73"/>
      <c r="AJ3" s="73"/>
      <c r="AK3" s="73"/>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c r="GU3" s="25"/>
      <c r="GV3" s="25"/>
      <c r="GW3" s="25"/>
      <c r="GX3" s="25"/>
      <c r="GY3" s="25"/>
      <c r="GZ3" s="25"/>
      <c r="HA3" s="25"/>
      <c r="HB3" s="25"/>
      <c r="HC3" s="25"/>
      <c r="HD3" s="25"/>
      <c r="HE3" s="25"/>
      <c r="HF3" s="25"/>
      <c r="HG3" s="25"/>
      <c r="HH3" s="25"/>
      <c r="HI3" s="25"/>
      <c r="HJ3" s="25"/>
      <c r="HK3" s="25"/>
      <c r="HL3" s="25"/>
      <c r="HM3" s="25"/>
      <c r="HN3" s="25"/>
      <c r="HO3" s="25"/>
      <c r="HP3" s="25"/>
      <c r="HQ3" s="25"/>
      <c r="HR3" s="25"/>
      <c r="HS3" s="25"/>
      <c r="HT3" s="25"/>
      <c r="HU3" s="25"/>
      <c r="HV3" s="25"/>
      <c r="HW3" s="25"/>
      <c r="HX3" s="25"/>
      <c r="HY3" s="25"/>
      <c r="HZ3" s="25"/>
      <c r="IA3" s="25"/>
      <c r="IB3" s="25"/>
      <c r="IC3" s="25"/>
      <c r="ID3" s="25"/>
      <c r="IE3" s="25"/>
      <c r="IF3" s="25"/>
      <c r="IG3" s="25"/>
      <c r="IH3" s="25"/>
      <c r="II3" s="25"/>
      <c r="IJ3" s="25"/>
      <c r="IK3" s="25"/>
      <c r="IL3" s="25"/>
      <c r="IM3" s="25"/>
      <c r="IN3" s="25"/>
      <c r="IO3" s="25"/>
      <c r="IP3" s="25"/>
      <c r="IQ3" s="25"/>
      <c r="IR3" s="25"/>
      <c r="IS3" s="25"/>
    </row>
    <row r="4" spans="1:253" ht="43" customHeight="1">
      <c r="A4" s="13"/>
      <c r="B4" s="44" t="s">
        <v>43</v>
      </c>
      <c r="C4" s="45"/>
      <c r="D4" s="45"/>
      <c r="E4" s="46"/>
      <c r="F4" s="47" t="s">
        <v>45</v>
      </c>
      <c r="G4" s="48"/>
      <c r="H4" s="48"/>
      <c r="I4" s="48"/>
      <c r="J4" s="49"/>
      <c r="K4" s="50" t="s">
        <v>50</v>
      </c>
      <c r="L4" s="51"/>
      <c r="M4" s="51"/>
      <c r="N4" s="51"/>
      <c r="O4" s="52"/>
      <c r="P4" s="34" t="s">
        <v>60</v>
      </c>
      <c r="Q4" s="35"/>
      <c r="R4" s="35"/>
      <c r="S4" s="35"/>
      <c r="T4" s="36" t="s">
        <v>71</v>
      </c>
      <c r="U4" s="37"/>
      <c r="V4" s="37"/>
      <c r="W4" s="38"/>
      <c r="X4" s="39" t="s">
        <v>67</v>
      </c>
      <c r="Y4" s="40"/>
      <c r="Z4" s="25"/>
      <c r="AA4" s="69"/>
      <c r="AB4" s="72"/>
      <c r="AC4" s="69"/>
      <c r="AD4" s="73"/>
      <c r="AE4" s="73"/>
      <c r="AF4" s="73"/>
      <c r="AG4" s="73"/>
      <c r="AH4" s="73"/>
      <c r="AI4" s="73"/>
      <c r="AJ4" s="73"/>
      <c r="AK4" s="73"/>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c r="DY4" s="25"/>
      <c r="DZ4" s="25"/>
      <c r="EA4" s="25"/>
      <c r="EB4" s="25"/>
      <c r="EC4" s="25"/>
      <c r="ED4" s="25"/>
      <c r="EE4" s="25"/>
      <c r="EF4" s="25"/>
      <c r="EG4" s="25"/>
      <c r="EH4" s="25"/>
      <c r="EI4" s="25"/>
      <c r="EJ4" s="25"/>
      <c r="EK4" s="25"/>
      <c r="EL4" s="25"/>
      <c r="EM4" s="25"/>
      <c r="EN4" s="25"/>
      <c r="EO4" s="25"/>
      <c r="EP4" s="25"/>
      <c r="EQ4" s="25"/>
      <c r="ER4" s="25"/>
      <c r="ES4" s="25"/>
      <c r="ET4" s="25"/>
      <c r="EU4" s="25"/>
      <c r="EV4" s="25"/>
      <c r="EW4" s="25"/>
      <c r="EX4" s="25"/>
      <c r="EY4" s="25"/>
      <c r="EZ4" s="25"/>
      <c r="FA4" s="25"/>
      <c r="FB4" s="25"/>
      <c r="FC4" s="25"/>
      <c r="FD4" s="25"/>
      <c r="FE4" s="25"/>
      <c r="FF4" s="25"/>
      <c r="FG4" s="25"/>
      <c r="FH4" s="25"/>
      <c r="FI4" s="25"/>
      <c r="FJ4" s="25"/>
      <c r="FK4" s="25"/>
      <c r="FL4" s="25"/>
      <c r="FM4" s="25"/>
      <c r="FN4" s="25"/>
      <c r="FO4" s="25"/>
      <c r="FP4" s="25"/>
      <c r="FQ4" s="25"/>
      <c r="FR4" s="25"/>
      <c r="FS4" s="25"/>
      <c r="FT4" s="25"/>
      <c r="FU4" s="25"/>
      <c r="FV4" s="25"/>
      <c r="FW4" s="25"/>
      <c r="FX4" s="25"/>
      <c r="FY4" s="25"/>
      <c r="FZ4" s="25"/>
      <c r="GA4" s="25"/>
      <c r="GB4" s="25"/>
      <c r="GC4" s="25"/>
      <c r="GD4" s="25"/>
      <c r="GE4" s="25"/>
      <c r="GF4" s="25"/>
      <c r="GG4" s="25"/>
      <c r="GH4" s="25"/>
      <c r="GI4" s="25"/>
      <c r="GJ4" s="25"/>
      <c r="GK4" s="25"/>
      <c r="GL4" s="25"/>
      <c r="GM4" s="25"/>
      <c r="GN4" s="25"/>
      <c r="GO4" s="25"/>
      <c r="GP4" s="25"/>
      <c r="GQ4" s="25"/>
      <c r="GR4" s="25"/>
      <c r="GS4" s="25"/>
      <c r="GT4" s="25"/>
      <c r="GU4" s="25"/>
      <c r="GV4" s="25"/>
      <c r="GW4" s="25"/>
      <c r="GX4" s="25"/>
      <c r="GY4" s="25"/>
      <c r="GZ4" s="25"/>
      <c r="HA4" s="25"/>
      <c r="HB4" s="25"/>
      <c r="HC4" s="25"/>
      <c r="HD4" s="25"/>
      <c r="HE4" s="25"/>
      <c r="HF4" s="25"/>
      <c r="HG4" s="25"/>
      <c r="HH4" s="25"/>
      <c r="HI4" s="25"/>
      <c r="HJ4" s="25"/>
      <c r="HK4" s="25"/>
      <c r="HL4" s="25"/>
      <c r="HM4" s="25"/>
      <c r="HN4" s="25"/>
      <c r="HO4" s="25"/>
      <c r="HP4" s="25"/>
      <c r="HQ4" s="25"/>
      <c r="HR4" s="25"/>
      <c r="HS4" s="25"/>
      <c r="HT4" s="25"/>
      <c r="HU4" s="25"/>
      <c r="HV4" s="25"/>
      <c r="HW4" s="25"/>
      <c r="HX4" s="25"/>
      <c r="HY4" s="25"/>
      <c r="HZ4" s="25"/>
      <c r="IA4" s="25"/>
      <c r="IB4" s="25"/>
      <c r="IC4" s="25"/>
      <c r="ID4" s="25"/>
      <c r="IE4" s="25"/>
      <c r="IF4" s="25"/>
      <c r="IG4" s="25"/>
      <c r="IH4" s="25"/>
      <c r="II4" s="25"/>
      <c r="IJ4" s="25"/>
      <c r="IK4" s="25"/>
      <c r="IL4" s="25"/>
      <c r="IM4" s="25"/>
      <c r="IN4" s="25"/>
      <c r="IO4" s="25"/>
      <c r="IP4" s="25"/>
      <c r="IQ4" s="25"/>
      <c r="IR4" s="25"/>
      <c r="IS4" s="25"/>
    </row>
    <row r="5" spans="1:253" ht="116" customHeight="1">
      <c r="A5" s="13" t="s">
        <v>0</v>
      </c>
      <c r="B5" s="15" t="s">
        <v>16</v>
      </c>
      <c r="C5" s="16" t="s">
        <v>41</v>
      </c>
      <c r="D5" s="17" t="s">
        <v>4</v>
      </c>
      <c r="E5" s="17" t="s">
        <v>5</v>
      </c>
      <c r="F5" s="11" t="s">
        <v>2</v>
      </c>
      <c r="G5" s="11" t="s">
        <v>3</v>
      </c>
      <c r="H5" s="11" t="s">
        <v>40</v>
      </c>
      <c r="I5" s="11" t="s">
        <v>46</v>
      </c>
      <c r="J5" s="9" t="s">
        <v>48</v>
      </c>
      <c r="K5" s="12" t="s">
        <v>6</v>
      </c>
      <c r="L5" s="12" t="s">
        <v>7</v>
      </c>
      <c r="M5" s="12" t="s">
        <v>51</v>
      </c>
      <c r="N5" s="12" t="s">
        <v>52</v>
      </c>
      <c r="O5" s="12" t="s">
        <v>55</v>
      </c>
      <c r="P5" s="5" t="s">
        <v>8</v>
      </c>
      <c r="Q5" s="6" t="s">
        <v>69</v>
      </c>
      <c r="R5" s="5" t="s">
        <v>57</v>
      </c>
      <c r="S5" s="5" t="s">
        <v>59</v>
      </c>
      <c r="T5" s="18" t="s">
        <v>63</v>
      </c>
      <c r="U5" s="18" t="s">
        <v>64</v>
      </c>
      <c r="V5" s="18" t="s">
        <v>66</v>
      </c>
      <c r="W5" s="18" t="s">
        <v>46</v>
      </c>
      <c r="X5" s="14" t="s">
        <v>32</v>
      </c>
      <c r="Y5" s="14" t="s">
        <v>34</v>
      </c>
      <c r="AA5" s="71" t="s">
        <v>19</v>
      </c>
      <c r="AB5" s="70">
        <v>0.3</v>
      </c>
      <c r="AC5" s="71" t="s">
        <v>25</v>
      </c>
      <c r="AD5" s="71">
        <v>4</v>
      </c>
      <c r="AE5" s="71" t="s">
        <v>31</v>
      </c>
      <c r="AF5" s="71" t="s">
        <v>38</v>
      </c>
    </row>
    <row r="6" spans="1:253" ht="93" customHeight="1">
      <c r="A6" s="1">
        <v>0</v>
      </c>
      <c r="B6" s="8" t="s">
        <v>27</v>
      </c>
      <c r="C6" s="7" t="s">
        <v>44</v>
      </c>
      <c r="D6" s="2" t="s">
        <v>42</v>
      </c>
      <c r="E6" s="2" t="s">
        <v>65</v>
      </c>
      <c r="F6" s="4" t="s">
        <v>72</v>
      </c>
      <c r="G6" s="4" t="s">
        <v>73</v>
      </c>
      <c r="H6" s="3"/>
      <c r="I6" s="10" t="s">
        <v>47</v>
      </c>
      <c r="J6" s="10" t="s">
        <v>49</v>
      </c>
      <c r="K6" s="10" t="s">
        <v>11</v>
      </c>
      <c r="L6" s="10" t="s">
        <v>12</v>
      </c>
      <c r="M6" s="10" t="s">
        <v>53</v>
      </c>
      <c r="N6" s="10" t="s">
        <v>54</v>
      </c>
      <c r="O6" s="10" t="s">
        <v>56</v>
      </c>
      <c r="P6" s="2" t="s">
        <v>61</v>
      </c>
      <c r="Q6" s="2" t="s">
        <v>62</v>
      </c>
      <c r="R6" s="2" t="s">
        <v>58</v>
      </c>
      <c r="S6" s="2" t="s">
        <v>39</v>
      </c>
      <c r="T6" s="4" t="s">
        <v>9</v>
      </c>
      <c r="U6" s="4" t="s">
        <v>10</v>
      </c>
      <c r="V6" s="2"/>
      <c r="W6" s="10" t="s">
        <v>47</v>
      </c>
      <c r="X6" s="2" t="s">
        <v>33</v>
      </c>
      <c r="Y6" s="2" t="s">
        <v>68</v>
      </c>
      <c r="AA6" s="71" t="s">
        <v>20</v>
      </c>
      <c r="AB6" s="70">
        <v>0.1</v>
      </c>
      <c r="AC6" s="71" t="s">
        <v>26</v>
      </c>
      <c r="AD6" s="71">
        <v>2</v>
      </c>
      <c r="AE6" s="71" t="s">
        <v>30</v>
      </c>
    </row>
    <row r="7" spans="1:253" ht="135">
      <c r="A7" s="1">
        <v>1</v>
      </c>
      <c r="B7" s="20" t="s">
        <v>77</v>
      </c>
      <c r="C7" s="7" t="s">
        <v>75</v>
      </c>
      <c r="D7" s="19" t="s">
        <v>76</v>
      </c>
      <c r="E7" s="2" t="s">
        <v>78</v>
      </c>
      <c r="F7" s="28">
        <v>0.5</v>
      </c>
      <c r="G7" s="2">
        <v>10</v>
      </c>
      <c r="H7" s="29">
        <f t="shared" ref="H7:H23" si="0">F7*(G7)</f>
        <v>5</v>
      </c>
      <c r="I7" s="30" t="s">
        <v>120</v>
      </c>
      <c r="J7" s="30" t="s">
        <v>135</v>
      </c>
      <c r="K7" s="32" t="s">
        <v>136</v>
      </c>
      <c r="L7" s="10">
        <v>365</v>
      </c>
      <c r="M7" s="32" t="s">
        <v>136</v>
      </c>
      <c r="N7" s="30">
        <f>L7*F7</f>
        <v>182.5</v>
      </c>
      <c r="O7" s="30" t="s">
        <v>137</v>
      </c>
      <c r="P7" s="19" t="s">
        <v>30</v>
      </c>
      <c r="Q7" s="19"/>
      <c r="R7" s="19" t="s">
        <v>148</v>
      </c>
      <c r="S7" s="2" t="s">
        <v>153</v>
      </c>
      <c r="T7" s="28">
        <v>0.5</v>
      </c>
      <c r="U7" s="2">
        <v>10</v>
      </c>
      <c r="V7" s="31">
        <f>T7*U7</f>
        <v>5</v>
      </c>
      <c r="W7" s="2" t="s">
        <v>120</v>
      </c>
      <c r="X7" s="2" t="s">
        <v>158</v>
      </c>
      <c r="Y7" s="2"/>
    </row>
    <row r="8" spans="1:253" ht="90">
      <c r="A8" s="1">
        <v>2</v>
      </c>
      <c r="B8" s="20" t="s">
        <v>79</v>
      </c>
      <c r="C8" s="7" t="s">
        <v>75</v>
      </c>
      <c r="D8" s="19" t="s">
        <v>80</v>
      </c>
      <c r="E8" s="2" t="s">
        <v>81</v>
      </c>
      <c r="F8" s="28">
        <v>0.3</v>
      </c>
      <c r="G8" s="2">
        <v>6</v>
      </c>
      <c r="H8" s="29">
        <f t="shared" si="0"/>
        <v>1.7999999999999998</v>
      </c>
      <c r="I8" s="30" t="s">
        <v>24</v>
      </c>
      <c r="J8" s="30" t="s">
        <v>123</v>
      </c>
      <c r="K8" s="30"/>
      <c r="L8" s="10"/>
      <c r="M8" s="30"/>
      <c r="N8" s="30"/>
      <c r="O8" s="30"/>
      <c r="P8" s="19"/>
      <c r="Q8" s="19"/>
      <c r="R8" s="19"/>
      <c r="S8" s="2"/>
      <c r="T8" s="2"/>
      <c r="U8" s="2"/>
      <c r="V8" s="31"/>
      <c r="W8" s="2"/>
      <c r="X8" s="2"/>
      <c r="Y8" s="2"/>
      <c r="AE8" s="71" t="s">
        <v>74</v>
      </c>
    </row>
    <row r="9" spans="1:253" ht="285">
      <c r="A9" s="1">
        <v>3</v>
      </c>
      <c r="B9" s="20" t="s">
        <v>82</v>
      </c>
      <c r="C9" s="7" t="s">
        <v>83</v>
      </c>
      <c r="D9" s="2" t="s">
        <v>84</v>
      </c>
      <c r="E9" s="2" t="s">
        <v>85</v>
      </c>
      <c r="F9" s="28">
        <v>0.5</v>
      </c>
      <c r="G9" s="2">
        <v>8</v>
      </c>
      <c r="H9" s="29">
        <f t="shared" si="0"/>
        <v>4</v>
      </c>
      <c r="I9" s="30" t="s">
        <v>121</v>
      </c>
      <c r="J9" s="30" t="s">
        <v>133</v>
      </c>
      <c r="K9" s="32" t="s">
        <v>136</v>
      </c>
      <c r="L9" s="10">
        <v>150</v>
      </c>
      <c r="M9" s="32" t="s">
        <v>136</v>
      </c>
      <c r="N9" s="30">
        <f>L9*F9</f>
        <v>75</v>
      </c>
      <c r="O9" s="30" t="s">
        <v>138</v>
      </c>
      <c r="P9" s="19" t="s">
        <v>14</v>
      </c>
      <c r="Q9" s="19" t="s">
        <v>147</v>
      </c>
      <c r="R9" s="19" t="s">
        <v>149</v>
      </c>
      <c r="S9" s="2" t="s">
        <v>154</v>
      </c>
      <c r="T9" s="28">
        <v>0.3</v>
      </c>
      <c r="U9" s="2">
        <v>8</v>
      </c>
      <c r="V9" s="31">
        <f>T9*U9</f>
        <v>2.4</v>
      </c>
      <c r="W9" s="2" t="s">
        <v>24</v>
      </c>
      <c r="X9" s="2" t="s">
        <v>158</v>
      </c>
      <c r="Y9" s="2"/>
    </row>
    <row r="10" spans="1:253" ht="90">
      <c r="A10" s="1">
        <v>4</v>
      </c>
      <c r="B10" s="20" t="s">
        <v>86</v>
      </c>
      <c r="C10" s="7" t="s">
        <v>83</v>
      </c>
      <c r="D10" s="2" t="s">
        <v>87</v>
      </c>
      <c r="E10" s="2" t="s">
        <v>88</v>
      </c>
      <c r="F10" s="28">
        <v>0.3</v>
      </c>
      <c r="G10" s="2">
        <v>6</v>
      </c>
      <c r="H10" s="29">
        <f t="shared" si="0"/>
        <v>1.7999999999999998</v>
      </c>
      <c r="I10" s="30" t="s">
        <v>24</v>
      </c>
      <c r="J10" s="30" t="s">
        <v>123</v>
      </c>
      <c r="K10" s="30"/>
      <c r="L10" s="10"/>
      <c r="M10" s="30"/>
      <c r="N10" s="30"/>
      <c r="O10" s="30"/>
      <c r="P10" s="19"/>
      <c r="Q10" s="19"/>
      <c r="R10" s="19"/>
      <c r="S10" s="2"/>
      <c r="T10" s="2"/>
      <c r="U10" s="2"/>
      <c r="V10" s="31"/>
      <c r="W10" s="2"/>
      <c r="X10" s="2"/>
      <c r="Y10" s="2"/>
    </row>
    <row r="11" spans="1:253" ht="165">
      <c r="A11" s="1">
        <v>5</v>
      </c>
      <c r="B11" s="20" t="s">
        <v>89</v>
      </c>
      <c r="C11" s="7" t="s">
        <v>83</v>
      </c>
      <c r="D11" s="2" t="s">
        <v>90</v>
      </c>
      <c r="E11" s="2" t="s">
        <v>91</v>
      </c>
      <c r="F11" s="28">
        <v>0.65</v>
      </c>
      <c r="G11" s="2">
        <v>6</v>
      </c>
      <c r="H11" s="29">
        <f t="shared" si="0"/>
        <v>3.9000000000000004</v>
      </c>
      <c r="I11" s="30" t="s">
        <v>121</v>
      </c>
      <c r="J11" s="30" t="s">
        <v>134</v>
      </c>
      <c r="K11" s="32" t="s">
        <v>136</v>
      </c>
      <c r="L11" s="10">
        <v>60</v>
      </c>
      <c r="M11" s="32" t="s">
        <v>136</v>
      </c>
      <c r="N11" s="30">
        <f>L11*F11</f>
        <v>39</v>
      </c>
      <c r="O11" s="30" t="s">
        <v>139</v>
      </c>
      <c r="P11" s="19" t="s">
        <v>14</v>
      </c>
      <c r="Q11" s="19" t="s">
        <v>143</v>
      </c>
      <c r="R11" s="19" t="s">
        <v>150</v>
      </c>
      <c r="S11" s="2" t="s">
        <v>155</v>
      </c>
      <c r="T11" s="28">
        <v>0.3</v>
      </c>
      <c r="U11" s="2">
        <v>6</v>
      </c>
      <c r="V11" s="31">
        <f>T11*U11</f>
        <v>1.7999999999999998</v>
      </c>
      <c r="W11" s="2" t="s">
        <v>24</v>
      </c>
      <c r="X11" s="2" t="s">
        <v>158</v>
      </c>
      <c r="Y11" s="2"/>
    </row>
    <row r="12" spans="1:253" ht="150">
      <c r="A12" s="1">
        <v>6</v>
      </c>
      <c r="B12" s="20" t="s">
        <v>119</v>
      </c>
      <c r="C12" s="7" t="s">
        <v>92</v>
      </c>
      <c r="D12" s="2" t="s">
        <v>90</v>
      </c>
      <c r="E12" s="2" t="s">
        <v>93</v>
      </c>
      <c r="F12" s="28">
        <v>0.8</v>
      </c>
      <c r="G12" s="2">
        <v>8</v>
      </c>
      <c r="H12" s="29">
        <f t="shared" si="0"/>
        <v>6.4</v>
      </c>
      <c r="I12" s="30" t="s">
        <v>120</v>
      </c>
      <c r="J12" s="30" t="s">
        <v>133</v>
      </c>
      <c r="K12" s="32" t="s">
        <v>136</v>
      </c>
      <c r="L12" s="10">
        <v>150</v>
      </c>
      <c r="M12" s="32" t="s">
        <v>136</v>
      </c>
      <c r="N12" s="30">
        <f>L12*F12</f>
        <v>120</v>
      </c>
      <c r="O12" s="30" t="s">
        <v>140</v>
      </c>
      <c r="P12" s="19" t="s">
        <v>29</v>
      </c>
      <c r="Q12" s="19" t="s">
        <v>144</v>
      </c>
      <c r="R12" s="19" t="s">
        <v>150</v>
      </c>
      <c r="S12" s="2" t="s">
        <v>155</v>
      </c>
      <c r="T12" s="28">
        <v>0.5</v>
      </c>
      <c r="U12" s="2">
        <v>8</v>
      </c>
      <c r="V12" s="31">
        <f>T12*U12</f>
        <v>4</v>
      </c>
      <c r="W12" s="2" t="s">
        <v>121</v>
      </c>
      <c r="X12" s="2" t="s">
        <v>158</v>
      </c>
      <c r="Y12" s="2"/>
    </row>
    <row r="13" spans="1:253" ht="195">
      <c r="A13" s="1">
        <v>7</v>
      </c>
      <c r="B13" s="20" t="s">
        <v>94</v>
      </c>
      <c r="C13" s="7" t="s">
        <v>92</v>
      </c>
      <c r="D13" s="2" t="s">
        <v>95</v>
      </c>
      <c r="E13" s="2" t="s">
        <v>96</v>
      </c>
      <c r="F13" s="28">
        <v>0.5</v>
      </c>
      <c r="G13" s="2">
        <v>8</v>
      </c>
      <c r="H13" s="29">
        <f t="shared" si="0"/>
        <v>4</v>
      </c>
      <c r="I13" s="30" t="s">
        <v>121</v>
      </c>
      <c r="J13" s="30" t="s">
        <v>124</v>
      </c>
      <c r="K13" s="32">
        <v>79800000</v>
      </c>
      <c r="L13" s="10" t="s">
        <v>136</v>
      </c>
      <c r="M13" s="32">
        <f>K13*F13</f>
        <v>39900000</v>
      </c>
      <c r="N13" s="30" t="s">
        <v>136</v>
      </c>
      <c r="O13" s="30" t="s">
        <v>141</v>
      </c>
      <c r="P13" s="19" t="s">
        <v>14</v>
      </c>
      <c r="Q13" s="19" t="s">
        <v>145</v>
      </c>
      <c r="R13" s="19" t="s">
        <v>151</v>
      </c>
      <c r="S13" s="2" t="s">
        <v>156</v>
      </c>
      <c r="T13" s="28">
        <v>0.3</v>
      </c>
      <c r="U13" s="2">
        <v>8</v>
      </c>
      <c r="V13" s="31">
        <f>T13*U13</f>
        <v>2.4</v>
      </c>
      <c r="W13" s="2" t="s">
        <v>24</v>
      </c>
      <c r="X13" s="2" t="s">
        <v>158</v>
      </c>
      <c r="Y13" s="2"/>
    </row>
    <row r="14" spans="1:253" ht="75">
      <c r="A14" s="1">
        <v>8</v>
      </c>
      <c r="B14" s="20" t="s">
        <v>97</v>
      </c>
      <c r="C14" s="7" t="s">
        <v>92</v>
      </c>
      <c r="D14" s="2" t="s">
        <v>98</v>
      </c>
      <c r="E14" s="2" t="s">
        <v>99</v>
      </c>
      <c r="F14" s="28">
        <v>0.3</v>
      </c>
      <c r="G14" s="2">
        <v>6</v>
      </c>
      <c r="H14" s="29">
        <f t="shared" si="0"/>
        <v>1.7999999999999998</v>
      </c>
      <c r="I14" s="30" t="s">
        <v>24</v>
      </c>
      <c r="J14" s="30" t="s">
        <v>134</v>
      </c>
      <c r="K14" s="30"/>
      <c r="L14" s="10"/>
      <c r="M14" s="30"/>
      <c r="N14" s="30"/>
      <c r="O14" s="30"/>
      <c r="P14" s="19"/>
      <c r="Q14" s="19"/>
      <c r="R14" s="19"/>
      <c r="S14" s="2"/>
      <c r="T14" s="2"/>
      <c r="U14" s="2"/>
      <c r="V14" s="31"/>
      <c r="W14" s="2"/>
      <c r="X14" s="2"/>
      <c r="Y14" s="2"/>
    </row>
    <row r="15" spans="1:253" ht="75">
      <c r="A15" s="1">
        <v>9</v>
      </c>
      <c r="B15" s="20" t="s">
        <v>100</v>
      </c>
      <c r="C15" s="7" t="s">
        <v>92</v>
      </c>
      <c r="D15" s="2" t="s">
        <v>98</v>
      </c>
      <c r="E15" s="2" t="s">
        <v>101</v>
      </c>
      <c r="F15" s="28">
        <v>0.1</v>
      </c>
      <c r="G15" s="2">
        <v>8</v>
      </c>
      <c r="H15" s="29">
        <f t="shared" si="0"/>
        <v>0.8</v>
      </c>
      <c r="I15" s="30" t="s">
        <v>122</v>
      </c>
      <c r="J15" s="30" t="s">
        <v>133</v>
      </c>
      <c r="K15" s="30"/>
      <c r="L15" s="10"/>
      <c r="M15" s="30"/>
      <c r="N15" s="30"/>
      <c r="O15" s="30"/>
      <c r="P15" s="19"/>
      <c r="Q15" s="19"/>
      <c r="R15" s="19"/>
      <c r="S15" s="2"/>
      <c r="T15" s="2"/>
      <c r="U15" s="2"/>
      <c r="V15" s="31"/>
      <c r="W15" s="2"/>
      <c r="X15" s="2"/>
      <c r="Y15" s="2"/>
    </row>
    <row r="16" spans="1:253" ht="75">
      <c r="A16" s="1">
        <v>10</v>
      </c>
      <c r="B16" s="20" t="s">
        <v>102</v>
      </c>
      <c r="C16" s="7" t="s">
        <v>92</v>
      </c>
      <c r="D16" s="2" t="s">
        <v>98</v>
      </c>
      <c r="E16" s="2" t="s">
        <v>101</v>
      </c>
      <c r="F16" s="28">
        <v>0.1</v>
      </c>
      <c r="G16" s="2">
        <v>8</v>
      </c>
      <c r="H16" s="29">
        <f t="shared" si="0"/>
        <v>0.8</v>
      </c>
      <c r="I16" s="30" t="s">
        <v>122</v>
      </c>
      <c r="J16" s="30" t="s">
        <v>133</v>
      </c>
      <c r="K16" s="30"/>
      <c r="L16" s="10"/>
      <c r="M16" s="30"/>
      <c r="N16" s="30"/>
      <c r="O16" s="30"/>
      <c r="P16" s="19"/>
      <c r="Q16" s="19"/>
      <c r="R16" s="19"/>
      <c r="S16" s="2"/>
      <c r="T16" s="2"/>
      <c r="U16" s="2"/>
      <c r="V16" s="31"/>
      <c r="W16" s="2"/>
      <c r="X16" s="2"/>
      <c r="Y16" s="2"/>
    </row>
    <row r="17" spans="1:25" ht="300">
      <c r="A17" s="1">
        <v>11</v>
      </c>
      <c r="B17" s="20" t="s">
        <v>103</v>
      </c>
      <c r="C17" s="7" t="s">
        <v>92</v>
      </c>
      <c r="D17" s="2" t="s">
        <v>104</v>
      </c>
      <c r="E17" s="2" t="s">
        <v>105</v>
      </c>
      <c r="F17" s="28">
        <v>0.65</v>
      </c>
      <c r="G17" s="2">
        <v>8</v>
      </c>
      <c r="H17" s="29">
        <f t="shared" si="0"/>
        <v>5.2</v>
      </c>
      <c r="I17" s="30" t="s">
        <v>120</v>
      </c>
      <c r="J17" s="30" t="s">
        <v>132</v>
      </c>
      <c r="K17" s="32" t="s">
        <v>136</v>
      </c>
      <c r="L17" s="10">
        <v>150</v>
      </c>
      <c r="M17" s="32" t="s">
        <v>136</v>
      </c>
      <c r="N17" s="30">
        <f>L17*F17</f>
        <v>97.5</v>
      </c>
      <c r="O17" s="30" t="s">
        <v>142</v>
      </c>
      <c r="P17" s="19" t="s">
        <v>14</v>
      </c>
      <c r="Q17" s="19" t="s">
        <v>146</v>
      </c>
      <c r="R17" s="19" t="s">
        <v>152</v>
      </c>
      <c r="S17" s="2" t="s">
        <v>157</v>
      </c>
      <c r="T17" s="28">
        <v>0.5</v>
      </c>
      <c r="U17" s="2">
        <v>4</v>
      </c>
      <c r="V17" s="31">
        <f>T17*U17</f>
        <v>2</v>
      </c>
      <c r="W17" s="2" t="s">
        <v>24</v>
      </c>
      <c r="X17" s="2" t="s">
        <v>158</v>
      </c>
      <c r="Y17" s="2"/>
    </row>
    <row r="18" spans="1:25" ht="60">
      <c r="A18" s="1">
        <v>12</v>
      </c>
      <c r="B18" s="20" t="s">
        <v>106</v>
      </c>
      <c r="C18" s="7" t="s">
        <v>92</v>
      </c>
      <c r="D18" s="2" t="s">
        <v>98</v>
      </c>
      <c r="E18" s="2" t="s">
        <v>107</v>
      </c>
      <c r="F18" s="28">
        <v>0.1</v>
      </c>
      <c r="G18" s="2">
        <v>10</v>
      </c>
      <c r="H18" s="29">
        <f t="shared" si="0"/>
        <v>1</v>
      </c>
      <c r="I18" s="30" t="s">
        <v>122</v>
      </c>
      <c r="J18" s="30" t="s">
        <v>125</v>
      </c>
      <c r="K18" s="30"/>
      <c r="L18" s="10"/>
      <c r="M18" s="30"/>
      <c r="N18" s="30"/>
      <c r="O18" s="30"/>
      <c r="P18" s="19"/>
      <c r="Q18" s="19"/>
      <c r="R18" s="19"/>
      <c r="S18" s="2"/>
      <c r="T18" s="2"/>
      <c r="U18" s="2"/>
      <c r="V18" s="31"/>
      <c r="W18" s="2"/>
      <c r="X18" s="2"/>
      <c r="Y18" s="2"/>
    </row>
    <row r="19" spans="1:25" ht="105">
      <c r="A19" s="1">
        <v>13</v>
      </c>
      <c r="B19" s="20" t="s">
        <v>108</v>
      </c>
      <c r="C19" s="7" t="s">
        <v>92</v>
      </c>
      <c r="D19" s="2" t="s">
        <v>98</v>
      </c>
      <c r="E19" s="2" t="s">
        <v>109</v>
      </c>
      <c r="F19" s="28">
        <v>0.1</v>
      </c>
      <c r="G19" s="2">
        <v>8</v>
      </c>
      <c r="H19" s="29">
        <f t="shared" si="0"/>
        <v>0.8</v>
      </c>
      <c r="I19" s="30" t="s">
        <v>122</v>
      </c>
      <c r="J19" s="30" t="s">
        <v>126</v>
      </c>
      <c r="K19" s="30"/>
      <c r="L19" s="10"/>
      <c r="M19" s="30"/>
      <c r="N19" s="30"/>
      <c r="O19" s="30"/>
      <c r="P19" s="19"/>
      <c r="Q19" s="19"/>
      <c r="R19" s="19"/>
      <c r="S19" s="2"/>
      <c r="T19" s="2"/>
      <c r="U19" s="2"/>
      <c r="V19" s="31"/>
      <c r="W19" s="2"/>
      <c r="X19" s="2"/>
      <c r="Y19" s="2"/>
    </row>
    <row r="20" spans="1:25" ht="90">
      <c r="A20" s="1">
        <v>14</v>
      </c>
      <c r="B20" s="20" t="s">
        <v>110</v>
      </c>
      <c r="C20" s="7" t="s">
        <v>83</v>
      </c>
      <c r="D20" s="2" t="s">
        <v>111</v>
      </c>
      <c r="E20" s="2" t="s">
        <v>112</v>
      </c>
      <c r="F20" s="28">
        <v>0.3</v>
      </c>
      <c r="G20" s="2">
        <v>6</v>
      </c>
      <c r="H20" s="29">
        <f t="shared" si="0"/>
        <v>1.7999999999999998</v>
      </c>
      <c r="I20" s="30" t="s">
        <v>24</v>
      </c>
      <c r="J20" s="30" t="s">
        <v>127</v>
      </c>
      <c r="K20" s="30"/>
      <c r="L20" s="10"/>
      <c r="M20" s="30"/>
      <c r="N20" s="30"/>
      <c r="O20" s="30"/>
      <c r="P20" s="19"/>
      <c r="Q20" s="19"/>
      <c r="R20" s="19"/>
      <c r="S20" s="2"/>
      <c r="T20" s="2"/>
      <c r="U20" s="2"/>
      <c r="V20" s="31"/>
      <c r="W20" s="2"/>
      <c r="X20" s="2"/>
      <c r="Y20" s="2"/>
    </row>
    <row r="21" spans="1:25" ht="105">
      <c r="A21" s="1">
        <v>15</v>
      </c>
      <c r="B21" s="20" t="s">
        <v>113</v>
      </c>
      <c r="C21" s="7" t="s">
        <v>83</v>
      </c>
      <c r="D21" s="2" t="s">
        <v>111</v>
      </c>
      <c r="E21" s="2" t="s">
        <v>114</v>
      </c>
      <c r="F21" s="28">
        <v>0.3</v>
      </c>
      <c r="G21" s="2">
        <v>6</v>
      </c>
      <c r="H21" s="29">
        <f t="shared" si="0"/>
        <v>1.7999999999999998</v>
      </c>
      <c r="I21" s="30" t="s">
        <v>24</v>
      </c>
      <c r="J21" s="30" t="s">
        <v>128</v>
      </c>
      <c r="K21" s="30"/>
      <c r="L21" s="10"/>
      <c r="M21" s="30"/>
      <c r="N21" s="30"/>
      <c r="O21" s="30"/>
      <c r="P21" s="19"/>
      <c r="Q21" s="19"/>
      <c r="R21" s="19"/>
      <c r="S21" s="2"/>
      <c r="T21" s="2"/>
      <c r="U21" s="2"/>
      <c r="V21" s="31"/>
      <c r="W21" s="2"/>
      <c r="X21" s="2"/>
      <c r="Y21" s="2"/>
    </row>
    <row r="22" spans="1:25" ht="105">
      <c r="A22" s="1">
        <v>16</v>
      </c>
      <c r="B22" s="20" t="s">
        <v>115</v>
      </c>
      <c r="C22" s="7" t="s">
        <v>92</v>
      </c>
      <c r="D22" s="2" t="s">
        <v>104</v>
      </c>
      <c r="E22" s="2" t="s">
        <v>116</v>
      </c>
      <c r="F22" s="28">
        <v>0.1</v>
      </c>
      <c r="G22" s="2">
        <v>4</v>
      </c>
      <c r="H22" s="29">
        <f t="shared" si="0"/>
        <v>0.4</v>
      </c>
      <c r="I22" s="30" t="s">
        <v>122</v>
      </c>
      <c r="J22" s="30" t="s">
        <v>129</v>
      </c>
      <c r="K22" s="30"/>
      <c r="L22" s="10"/>
      <c r="M22" s="30"/>
      <c r="N22" s="30"/>
      <c r="O22" s="30"/>
      <c r="P22" s="19"/>
      <c r="Q22" s="19"/>
      <c r="R22" s="19"/>
      <c r="S22" s="2"/>
      <c r="T22" s="2"/>
      <c r="U22" s="2"/>
      <c r="V22" s="31"/>
      <c r="W22" s="2"/>
      <c r="X22" s="2"/>
      <c r="Y22" s="2"/>
    </row>
    <row r="23" spans="1:25" ht="90">
      <c r="A23" s="1">
        <v>17</v>
      </c>
      <c r="B23" s="20" t="s">
        <v>130</v>
      </c>
      <c r="C23" s="7" t="s">
        <v>92</v>
      </c>
      <c r="D23" s="2" t="s">
        <v>104</v>
      </c>
      <c r="E23" s="2" t="s">
        <v>117</v>
      </c>
      <c r="F23" s="28">
        <v>0.1</v>
      </c>
      <c r="G23" s="2">
        <v>4</v>
      </c>
      <c r="H23" s="29">
        <f t="shared" si="0"/>
        <v>0.4</v>
      </c>
      <c r="I23" s="30" t="s">
        <v>122</v>
      </c>
      <c r="J23" s="30" t="s">
        <v>131</v>
      </c>
      <c r="K23" s="30"/>
      <c r="L23" s="10"/>
      <c r="M23" s="30"/>
      <c r="N23" s="30"/>
      <c r="O23" s="30"/>
      <c r="P23" s="19"/>
      <c r="Q23" s="19"/>
      <c r="R23" s="19"/>
      <c r="S23" s="2"/>
      <c r="T23" s="2"/>
      <c r="U23" s="2"/>
      <c r="V23" s="31"/>
      <c r="W23" s="2"/>
      <c r="X23" s="2"/>
      <c r="Y23" s="2"/>
    </row>
    <row r="24" spans="1:25" ht="20" customHeight="1">
      <c r="M24" s="33">
        <f>M13</f>
        <v>39900000</v>
      </c>
      <c r="N24" s="22">
        <f>N17+N12+N11+N9+N7</f>
        <v>514</v>
      </c>
    </row>
  </sheetData>
  <autoFilter ref="B5:Y24" xr:uid="{00000000-0009-0000-0000-000000000000}"/>
  <mergeCells count="14">
    <mergeCell ref="A1:V1"/>
    <mergeCell ref="A2:B2"/>
    <mergeCell ref="A3:B3"/>
    <mergeCell ref="S2:S3"/>
    <mergeCell ref="P2:P3"/>
    <mergeCell ref="Q2:R3"/>
    <mergeCell ref="C2:O2"/>
    <mergeCell ref="P4:S4"/>
    <mergeCell ref="T4:W4"/>
    <mergeCell ref="X4:Y4"/>
    <mergeCell ref="C3:O3"/>
    <mergeCell ref="B4:E4"/>
    <mergeCell ref="F4:J4"/>
    <mergeCell ref="K4:O4"/>
  </mergeCells>
  <conditionalFormatting sqref="H7:H23">
    <cfRule type="colorScale" priority="2">
      <colorScale>
        <cfvo type="min"/>
        <cfvo type="percentile" val="50"/>
        <cfvo type="max"/>
        <color rgb="FF63BE7B"/>
        <color rgb="FFFFEB84"/>
        <color rgb="FFF8696B"/>
      </colorScale>
    </cfRule>
  </conditionalFormatting>
  <conditionalFormatting sqref="V7:V17">
    <cfRule type="colorScale" priority="1">
      <colorScale>
        <cfvo type="min"/>
        <cfvo type="percentile" val="50"/>
        <cfvo type="max"/>
        <color rgb="FF63BE7B"/>
        <color rgb="FFFFEB84"/>
        <color rgb="FFF8696B"/>
      </colorScale>
    </cfRule>
  </conditionalFormatting>
  <dataValidations count="3">
    <dataValidation type="list" allowBlank="1" showInputMessage="1" showErrorMessage="1" sqref="F7:F23" xr:uid="{00000000-0002-0000-0000-000000000000}">
      <formula1>$AB$1:$AB$6</formula1>
    </dataValidation>
    <dataValidation type="list" allowBlank="1" showInputMessage="1" showErrorMessage="1" sqref="G7:G23" xr:uid="{00000000-0002-0000-0000-000001000000}">
      <formula1>$AD$1:$AD$6</formula1>
    </dataValidation>
    <dataValidation type="list" allowBlank="1" showInputMessage="1" showErrorMessage="1" sqref="P7:P23" xr:uid="{00000000-0002-0000-0000-000002000000}">
      <formula1>$AE$1:$AE$8</formula1>
    </dataValidation>
  </dataValidations>
  <pageMargins left="0" right="0" top="1.25" bottom="1" header="0.5" footer="0.5"/>
  <pageSetup orientation="landscape" useFirstPageNumber="1" horizontalDpi="360" verticalDpi="36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I29" sqref="I29"/>
    </sheetView>
  </sheetViews>
  <sheetFormatPr baseColWidth="10" defaultRowHeight="14"/>
  <cols>
    <col min="3" max="3" width="13.6640625" bestFit="1" customWidth="1"/>
    <col min="4" max="4" width="11.6640625" bestFit="1" customWidth="1"/>
  </cols>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Riesgos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 User</dc:creator>
  <cp:lastModifiedBy>Microsoft Office User</cp:lastModifiedBy>
  <dcterms:created xsi:type="dcterms:W3CDTF">2013-04-13T13:24:46Z</dcterms:created>
  <dcterms:modified xsi:type="dcterms:W3CDTF">2020-07-11T19:03:56Z</dcterms:modified>
</cp:coreProperties>
</file>