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familiar\Documents\"/>
    </mc:Choice>
  </mc:AlternateContent>
  <xr:revisionPtr revIDLastSave="0" documentId="8_{EAC2E9CB-AEEE-42E2-B091-CE4335C6CB9C}" xr6:coauthVersionLast="47" xr6:coauthVersionMax="47" xr10:uidLastSave="{00000000-0000-0000-0000-000000000000}"/>
  <bookViews>
    <workbookView xWindow="-120" yWindow="-120" windowWidth="29040" windowHeight="15840" xr2:uid="{00000000-000D-0000-FFFF-FFFF00000000}"/>
  </bookViews>
  <sheets>
    <sheet name="Portada" sheetId="18" r:id="rId1"/>
    <sheet name="EXPORTACION 10 ultimos años  (2" sheetId="17" r:id="rId2"/>
    <sheet name="EXPORTACION MENSUAL CAFE VERDE " sheetId="1" r:id="rId3"/>
    <sheet name="Produccion 10 ultimos años " sheetId="2" r:id="rId4"/>
    <sheet name="Peso mucílago, pulpa, g s mucil" sheetId="3" r:id="rId5"/>
    <sheet name="Pasos de exportacion colombia " sheetId="5" r:id="rId6"/>
    <sheet name="exportaciones paises" sheetId="4" r:id="rId7"/>
    <sheet name="Informacion " sheetId="6" r:id="rId8"/>
    <sheet name="Terminos INCOTERMS" sheetId="7" r:id="rId9"/>
    <sheet name="Tabla de conformacion natural" sheetId="8" r:id="rId10"/>
    <sheet name="Torta de sectores economicos" sheetId="9" r:id="rId11"/>
    <sheet name="Datos de anolaima" sheetId="10" r:id="rId12"/>
    <sheet name="Ventajas y Desventajas" sheetId="11" r:id="rId13"/>
    <sheet name="Etiquetado USA" sheetId="13" r:id="rId14"/>
    <sheet name="COSTOS DE ENVIO" sheetId="14" r:id="rId15"/>
    <sheet name="DATOS CONTRATO DE VENTA" sheetId="15"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14" l="1"/>
  <c r="F39" i="14"/>
  <c r="F53" i="14"/>
  <c r="F57" i="14" s="1"/>
  <c r="F21" i="14"/>
  <c r="F24" i="14" s="1"/>
  <c r="F16" i="14"/>
  <c r="F11" i="14"/>
  <c r="F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Windows</author>
  </authors>
  <commentList>
    <comment ref="N10" authorId="0" shapeId="0" xr:uid="{00000000-0006-0000-0100-000001000000}">
      <text>
        <r>
          <rPr>
            <b/>
            <sz val="9"/>
            <color indexed="81"/>
            <rFont val="Tahoma"/>
            <family val="2"/>
          </rPr>
          <t>Usuario de Windows:</t>
        </r>
      </text>
    </comment>
  </commentList>
</comments>
</file>

<file path=xl/sharedStrings.xml><?xml version="1.0" encoding="utf-8"?>
<sst xmlns="http://schemas.openxmlformats.org/spreadsheetml/2006/main" count="169" uniqueCount="158">
  <si>
    <t>Verde</t>
  </si>
  <si>
    <t>Sobremaduro</t>
  </si>
  <si>
    <t>Estados Unidos</t>
  </si>
  <si>
    <t>Alemania</t>
  </si>
  <si>
    <t>Rumania</t>
  </si>
  <si>
    <t>Chile</t>
  </si>
  <si>
    <t>Corea del sur</t>
  </si>
  <si>
    <t>Eslovenia</t>
  </si>
  <si>
    <t>China</t>
  </si>
  <si>
    <t>Reino Unido</t>
  </si>
  <si>
    <t>Italia</t>
  </si>
  <si>
    <t xml:space="preserve"> </t>
  </si>
  <si>
    <t xml:space="preserve">Registrarse como exportador de café en la Federación Nacional de Cafeteros </t>
  </si>
  <si>
    <t>Solicitar documento a la FNC que acredite la cantidad exacta de café objeto de comercialización en el mercado internacional, con el fin de hacer la correcta liquidación de la contribución cafetera.</t>
  </si>
  <si>
    <t>Certificado de calidad, este documento acredita el cumplimiento con las disposiciones adoptadas
por el Comité Nacional de Cafeteros, para tomar muestras y elaborar un estudio.</t>
  </si>
  <si>
    <t>Certificado de origen “ICO” acredita el origen del café y es emitido por la Federación Nacional de Cafeteros, una vez reciben el comprobante de pago de la contribución cafetera.</t>
  </si>
  <si>
    <t xml:space="preserve">Registro INVIMA o ICA de acuerdo con el tipo de café a exportar </t>
  </si>
  <si>
    <t>Producto</t>
  </si>
  <si>
    <t>Divisa</t>
  </si>
  <si>
    <t>Transporte</t>
  </si>
  <si>
    <t>País - País a exportar</t>
  </si>
  <si>
    <t>Café especial</t>
  </si>
  <si>
    <t>Dólar americano (USD)</t>
  </si>
  <si>
    <t>Colombia - Bogotá                 Estados Unidos - Nueva York</t>
  </si>
  <si>
    <t>EXC</t>
  </si>
  <si>
    <t>FCA</t>
  </si>
  <si>
    <t>FAS</t>
  </si>
  <si>
    <t>FOB</t>
  </si>
  <si>
    <t>CFR</t>
  </si>
  <si>
    <t>CIF</t>
  </si>
  <si>
    <t>CPT</t>
  </si>
  <si>
    <t>CIP</t>
  </si>
  <si>
    <t>DAT</t>
  </si>
  <si>
    <t>DAP</t>
  </si>
  <si>
    <t>DDP</t>
  </si>
  <si>
    <t>Entrega en fábrica</t>
  </si>
  <si>
    <t>Franco transportista</t>
  </si>
  <si>
    <t>Franco al costado del buque</t>
  </si>
  <si>
    <t>Franco a bordo</t>
  </si>
  <si>
    <t>Coste y flete</t>
  </si>
  <si>
    <t>Coste, seguro, flete</t>
  </si>
  <si>
    <t>Transporte y seguros pagados</t>
  </si>
  <si>
    <t>Entrega en terminal</t>
  </si>
  <si>
    <t>Entre en lugar</t>
  </si>
  <si>
    <t xml:space="preserve">Entregado con derechos pagados </t>
  </si>
  <si>
    <t xml:space="preserve">Carga en muelle </t>
  </si>
  <si>
    <t xml:space="preserve">Transp. Dentro del país de origen </t>
  </si>
  <si>
    <t xml:space="preserve">Transp. De un país a otro  </t>
  </si>
  <si>
    <t xml:space="preserve">Descarga en muelle </t>
  </si>
  <si>
    <t>Trámites de importación</t>
  </si>
  <si>
    <t>Transp. en el país de destino</t>
  </si>
  <si>
    <t xml:space="preserve">Descarga en el destino </t>
  </si>
  <si>
    <t>Siglas</t>
  </si>
  <si>
    <t xml:space="preserve">Significado </t>
  </si>
  <si>
    <t xml:space="preserve">Laderas montañosas </t>
  </si>
  <si>
    <t>Laderas con influencia coluvial</t>
  </si>
  <si>
    <t>El municipio de Anolaima presenta un relieve accidentado, con montañas y pendientes pronunciadas. Las rocas predominantes son sedimentarias y volcánicas, que al erosionarse han formado suelos y paisajes diversos. Deslizamientos y erosiones son comunes debido al clima húmedo y la topografía.</t>
  </si>
  <si>
    <t>En el piso térmico frío húmedo a frío muy húmedo, el suelo está compuesto por cenizas volcánicas, lutitas y areniscas. El terreno es quebrado y escarpado, con procesos geomorfológicos actuales que incluyen solifluxión.</t>
  </si>
  <si>
    <t>Abanicos</t>
  </si>
  <si>
    <t>En el sector medio húmedo a muy húmedo, los materiales son heterométricos en matriz arcillosa. El terreno es de ligeramente inclinado a inclinado, y el proceso geomorfológico actual es de escurrimiento difuso.</t>
  </si>
  <si>
    <t>Pecuaria</t>
  </si>
  <si>
    <t xml:space="preserve">Gentilicio </t>
  </si>
  <si>
    <t>Anolaimuno (a)</t>
  </si>
  <si>
    <t>Población</t>
  </si>
  <si>
    <t>Superficie del municipio de Anolaima</t>
  </si>
  <si>
    <t>12 200 hectáreas</t>
  </si>
  <si>
    <t xml:space="preserve">Altitud </t>
  </si>
  <si>
    <t>Coordenadas geográficas</t>
  </si>
  <si>
    <t>Temperatura</t>
  </si>
  <si>
    <t>19° - 22º</t>
  </si>
  <si>
    <t>1650msnm</t>
  </si>
  <si>
    <t>4º45`40”N – 74º27`54”O</t>
  </si>
  <si>
    <t xml:space="preserve">VENTAJAS </t>
  </si>
  <si>
    <t xml:space="preserve">DESVENTAJAS </t>
  </si>
  <si>
    <t>se moverá en los mercados que mejor se identifiquen con su producto.</t>
  </si>
  <si>
    <t>Al ser más selectiva, los gastos de distribución de la empresa disminuyen</t>
  </si>
  <si>
    <t>El servicio que ofrece la marca mantiene su estándar de calidad y, por tanto, su buena reputación.</t>
  </si>
  <si>
    <t>Al estar disponible solo en algunos establecimientos concretos, el bien que ofrece la empresa no va a llegar a tanto público. </t>
  </si>
  <si>
    <t>Al disminuir la popularidad del producto, la compañía tendrá que invertir más en marketing y publicidad.</t>
  </si>
  <si>
    <t>Si la competencia decide estar disponible en un mayor número de establecimientos, tendrá mayor visibilidad en el mercado.</t>
  </si>
  <si>
    <t>Detalles y cargos</t>
  </si>
  <si>
    <t>Precios</t>
  </si>
  <si>
    <t>CARGOS DE RECOGIDA</t>
  </si>
  <si>
    <t>Transporte terrestre</t>
  </si>
  <si>
    <t>CARGOS DE FLETE INTERNACIONAL</t>
  </si>
  <si>
    <t xml:space="preserve">CARGOS DE DESTINO </t>
  </si>
  <si>
    <t>GASTOS DE ENTREGA</t>
  </si>
  <si>
    <t xml:space="preserve"> Transporte terrestre</t>
  </si>
  <si>
    <t>TOTAL</t>
  </si>
  <si>
    <t>USD</t>
  </si>
  <si>
    <t>(USD 3,11/KG)</t>
  </si>
  <si>
    <t xml:space="preserve">Recargo traslado aeropuerto </t>
  </si>
  <si>
    <t xml:space="preserve">VIA AEREA </t>
  </si>
  <si>
    <t xml:space="preserve">VIA MARITIMA </t>
  </si>
  <si>
    <t>Flete</t>
  </si>
  <si>
    <t>Recargo administrativo</t>
  </si>
  <si>
    <t>CFS - Recargo combustible</t>
  </si>
  <si>
    <t>Manipulación CFS</t>
  </si>
  <si>
    <t>CFS - Tasas de almacén</t>
  </si>
  <si>
    <t>Recargo chasis</t>
  </si>
  <si>
    <t>Tasa de notificación</t>
  </si>
  <si>
    <t>Recargo D.A.D.</t>
  </si>
  <si>
    <t>Traspaso de documentación</t>
  </si>
  <si>
    <t>Recargo por mantenimiento de equipo</t>
  </si>
  <si>
    <t>Carga / descarga</t>
  </si>
  <si>
    <t>Recargo seguridad</t>
  </si>
  <si>
    <t>Vaciado de contenedores</t>
  </si>
  <si>
    <t>Recargos de transporte y combustible</t>
  </si>
  <si>
    <t>Transporte Terrestre</t>
  </si>
  <si>
    <t>CARGOS DE DESTINO</t>
  </si>
  <si>
    <t>GASTOS DE LA ENTREGA</t>
  </si>
  <si>
    <t>Precio y condiciones de pago</t>
  </si>
  <si>
    <t>Condiciones de entrega</t>
  </si>
  <si>
    <t>Finca de mujer rural cafetera en el municipio de Anolaima, Cundinamarca hacia el Estado de Nueva York, Estados Unidos.</t>
  </si>
  <si>
    <t>Café castillo</t>
  </si>
  <si>
    <t>Calidad de café certificada por un catador</t>
  </si>
  <si>
    <t>Precio por saco (50kg): 90 USD</t>
  </si>
  <si>
    <t>Precio por kilo: 20 USD</t>
  </si>
  <si>
    <t>Puerto de embarque: Buenaventura</t>
  </si>
  <si>
    <t>Puerto de llegada: New York</t>
  </si>
  <si>
    <t>Certificado de calidad (INVIMA, ICO, ALMACAFE)</t>
  </si>
  <si>
    <t>pulpal</t>
  </si>
  <si>
    <t>mucilage</t>
  </si>
  <si>
    <t>grana sin mucilage</t>
  </si>
  <si>
    <t>Panton</t>
  </si>
  <si>
    <t>Madura</t>
  </si>
  <si>
    <t>Saco</t>
  </si>
  <si>
    <t>Japan</t>
  </si>
  <si>
    <t>Canada</t>
  </si>
  <si>
    <t>Realizar pago de contribución cafetera ( valor de US$0.60 por cada libra de café que será exportada )</t>
  </si>
  <si>
    <t xml:space="preserve">Presentar guía de transito que establece que todo cargamento de café con finalidad de exportación deberá estar amparado con una Guía de Tránsito, cuyos formatos serán suministrados por la
Federación Nacional de Cafeteros de Colombia, previa a la aprobación de la
Dirección de Impuestos y Aduanas Nacionales (DIAN). </t>
  </si>
  <si>
    <t xml:space="preserve">Aéreo </t>
  </si>
  <si>
    <t>Transporte pagado</t>
  </si>
  <si>
    <t>Agrícola</t>
  </si>
  <si>
    <t>Piscicultura</t>
  </si>
  <si>
    <t>Tiene repercusión en un mejor posicionamiento de la marca</t>
  </si>
  <si>
    <t xml:space="preserve">Guía de etiquetado para el comercio estadounidense </t>
  </si>
  <si>
    <t>Identificación del alimento: Un nombre apropiado para el producto que cumpla con las normas vigentes y sea entendible para el publico, como podría ser el idioma.</t>
  </si>
  <si>
    <t>Cantidad neta que hay en el empaque: Definir el peso y volumen, asimismo la unidad métrica usada en Estados Unidos y que este se encuentre en un lugar visible</t>
  </si>
  <si>
    <t>Nombre de la empresa y ubicación: Este es requerido por la Oficina de Aduana y Protección Fronteriza de EE.UU., además da conocimiento al consumidor de donde es originario el producto.</t>
  </si>
  <si>
    <t>Ingredientes contenidos en el producto: Se debe especificar los ingredientes con los cuales se elaboran el producto así como también se deben declarar los subingredientes si este contiene. Usar la tipografía para que esta sea visible.</t>
  </si>
  <si>
    <t>Información nutricional: Es obligatorio en todos los productos alimenticios que se encierran a la venta, sin embargo, el café al contener un solo ingrediente o contiene pequeñas cantidades de nutrientes puede ser exento de presentar la información nutricional.</t>
  </si>
  <si>
    <t>Etiquetado de alérgenos: Es importante especificar los principales alérgenos que contenga el alimento, pero esto puede ser una excepción para el café ya que este no tendrá aditivos y su pureza se mantiene intacta.</t>
  </si>
  <si>
    <t>Información adicional: El productor puede informa mas acerca del producto, por ejemplo, origen, preparación, recomendaciones, entre otras.</t>
  </si>
  <si>
    <t xml:space="preserve">Traspaso de documentación </t>
  </si>
  <si>
    <t>Flete aéreo</t>
  </si>
  <si>
    <t>Recargo manipulación</t>
  </si>
  <si>
    <t>Recargo manipulación aeropuerto</t>
  </si>
  <si>
    <t>Recargos de manifestó</t>
  </si>
  <si>
    <t>Identificación</t>
  </si>
  <si>
    <t>Descripción del producto</t>
  </si>
  <si>
    <t>Origen: Anolaima Cundinamarca</t>
  </si>
  <si>
    <t>Proceso de producción natural y tradicional</t>
  </si>
  <si>
    <t>Moneda de pago: Dólares americanos</t>
  </si>
  <si>
    <t>Transferencia internacional</t>
  </si>
  <si>
    <t>Termino INCOTERM FOB (vía marítima) y FCA (vía aérea)</t>
  </si>
  <si>
    <t>Inspección y calidad</t>
  </si>
  <si>
    <t>Envió con todos los estándares de calidad requeridos en ambos países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</si>
</sst>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0.0%"/>
  </numFmts>
  <fonts count="15" x14ac:knownFonts="1">
    <font>
      <sz val="11"/>
      <color theme="1"/>
      <name val="Calibri"/>
      <family val="2"/>
      <scheme val="minor"/>
    </font>
    <font>
      <b/>
      <sz val="11"/>
      <color theme="1"/>
      <name val="Calibri"/>
      <family val="2"/>
      <scheme val="minor"/>
    </font>
    <font>
      <sz val="12"/>
      <color theme="1"/>
      <name val="Times New Roman"/>
      <family val="1"/>
    </font>
    <font>
      <u/>
      <sz val="12"/>
      <color theme="1"/>
      <name val="Times New Roman"/>
      <family val="1"/>
    </font>
    <font>
      <b/>
      <sz val="12"/>
      <color theme="1"/>
      <name val="Times New Roman"/>
      <family val="1"/>
    </font>
    <font>
      <b/>
      <i/>
      <sz val="11"/>
      <color theme="1"/>
      <name val="Calibri"/>
      <family val="2"/>
      <scheme val="minor"/>
    </font>
    <font>
      <sz val="11"/>
      <color theme="1"/>
      <name val="Calibri"/>
      <family val="2"/>
      <scheme val="minor"/>
    </font>
    <font>
      <b/>
      <sz val="12"/>
      <name val="Times New Roman"/>
      <family val="1"/>
    </font>
    <font>
      <sz val="12"/>
      <name val="Times New Roman"/>
      <family val="1"/>
    </font>
    <font>
      <sz val="12"/>
      <color rgb="FF333333"/>
      <name val="Times New Roman"/>
      <family val="1"/>
    </font>
    <font>
      <b/>
      <sz val="12"/>
      <color rgb="FF0070C0"/>
      <name val="Times New Roman"/>
      <family val="1"/>
    </font>
    <font>
      <sz val="12"/>
      <color rgb="FF002060"/>
      <name val="Times New Roman"/>
      <family val="1"/>
    </font>
    <font>
      <b/>
      <u/>
      <sz val="12"/>
      <color rgb="FF0070C0"/>
      <name val="Times New Roman"/>
      <family val="1"/>
    </font>
    <font>
      <b/>
      <u/>
      <sz val="11"/>
      <color rgb="FF0070C0"/>
      <name val="Times New Roman"/>
      <family val="1"/>
    </font>
    <font>
      <b/>
      <sz val="9"/>
      <color indexed="81"/>
      <name val="Tahoma"/>
      <family val="2"/>
    </font>
  </fonts>
  <fills count="14">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rgb="FFFF00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6" fillId="0" borderId="0" applyFont="0" applyFill="0" applyBorder="0" applyAlignment="0" applyProtection="0"/>
  </cellStyleXfs>
  <cellXfs count="97">
    <xf numFmtId="0" fontId="0" fillId="0" borderId="0" xfId="0"/>
    <xf numFmtId="17" fontId="0" fillId="0" borderId="1" xfId="0" applyNumberFormat="1" applyBorder="1"/>
    <xf numFmtId="0" fontId="0" fillId="0" borderId="1" xfId="0" applyBorder="1"/>
    <xf numFmtId="17"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xf numFmtId="0" fontId="0" fillId="0" borderId="0" xfId="0" applyAlignment="1">
      <alignment vertical="center" wrapText="1"/>
    </xf>
    <xf numFmtId="0" fontId="3" fillId="3" borderId="1" xfId="0" applyFont="1" applyFill="1" applyBorder="1" applyAlignment="1">
      <alignment horizontal="center" vertical="center"/>
    </xf>
    <xf numFmtId="0" fontId="3" fillId="4" borderId="1" xfId="0" applyFont="1" applyFill="1" applyBorder="1" applyAlignment="1">
      <alignment horizontal="center"/>
    </xf>
    <xf numFmtId="0" fontId="2" fillId="6"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xf>
    <xf numFmtId="0" fontId="5" fillId="0" borderId="0" xfId="0" applyFont="1"/>
    <xf numFmtId="0" fontId="4" fillId="0" borderId="4" xfId="0" applyFont="1" applyBorder="1" applyAlignment="1">
      <alignment horizontal="center"/>
    </xf>
    <xf numFmtId="0" fontId="4" fillId="0" borderId="5" xfId="0" applyFont="1" applyBorder="1" applyAlignment="1">
      <alignment horizontal="center" vertical="center" wrapText="1"/>
    </xf>
    <xf numFmtId="0" fontId="4" fillId="7" borderId="3" xfId="0" applyFont="1" applyFill="1" applyBorder="1"/>
    <xf numFmtId="0" fontId="4" fillId="8" borderId="3" xfId="0" applyFont="1" applyFill="1" applyBorder="1"/>
    <xf numFmtId="0" fontId="4" fillId="9" borderId="6" xfId="0" applyFont="1" applyFill="1" applyBorder="1" applyAlignment="1">
      <alignment horizontal="center" vertical="center" wrapText="1"/>
    </xf>
    <xf numFmtId="0" fontId="2" fillId="10" borderId="7" xfId="0" applyFont="1" applyFill="1" applyBorder="1" applyAlignment="1">
      <alignment vertical="center" wrapText="1"/>
    </xf>
    <xf numFmtId="0" fontId="4" fillId="9" borderId="8" xfId="0" applyFont="1" applyFill="1" applyBorder="1" applyAlignment="1">
      <alignment horizontal="center" vertical="center"/>
    </xf>
    <xf numFmtId="0" fontId="2" fillId="10" borderId="9" xfId="0" applyFont="1" applyFill="1" applyBorder="1" applyAlignment="1">
      <alignment vertical="center" wrapText="1"/>
    </xf>
    <xf numFmtId="0" fontId="4" fillId="9" borderId="10" xfId="0" applyFont="1" applyFill="1" applyBorder="1" applyAlignment="1">
      <alignment horizontal="center" vertical="center"/>
    </xf>
    <xf numFmtId="0" fontId="2" fillId="10" borderId="11" xfId="0" applyFont="1" applyFill="1" applyBorder="1" applyAlignment="1">
      <alignment vertical="center" wrapText="1"/>
    </xf>
    <xf numFmtId="0" fontId="2" fillId="0" borderId="1" xfId="0" applyFont="1" applyBorder="1"/>
    <xf numFmtId="165" fontId="2" fillId="0" borderId="1" xfId="1" applyNumberFormat="1" applyFont="1" applyBorder="1"/>
    <xf numFmtId="0" fontId="2" fillId="0" borderId="0" xfId="0" applyFont="1"/>
    <xf numFmtId="0" fontId="8" fillId="0" borderId="0" xfId="0" applyFont="1"/>
    <xf numFmtId="0" fontId="7" fillId="0" borderId="1" xfId="0" applyFont="1" applyBorder="1" applyAlignment="1">
      <alignment horizontal="left"/>
    </xf>
    <xf numFmtId="0" fontId="8" fillId="0" borderId="1" xfId="0" applyFont="1" applyBorder="1" applyAlignment="1">
      <alignment horizontal="left"/>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4" fillId="12" borderId="1" xfId="0" applyFont="1" applyFill="1" applyBorder="1" applyAlignment="1">
      <alignment horizontal="center"/>
    </xf>
    <xf numFmtId="0" fontId="4" fillId="13" borderId="1" xfId="0" applyFont="1" applyFill="1" applyBorder="1" applyAlignment="1">
      <alignment horizontal="center"/>
    </xf>
    <xf numFmtId="0" fontId="9" fillId="11" borderId="1" xfId="0" applyFont="1" applyFill="1" applyBorder="1" applyAlignment="1">
      <alignment horizontal="left" vertical="top" wrapText="1"/>
    </xf>
    <xf numFmtId="0" fontId="9" fillId="11" borderId="1" xfId="0" applyFont="1" applyFill="1" applyBorder="1" applyAlignment="1">
      <alignment vertical="top" wrapText="1"/>
    </xf>
    <xf numFmtId="0" fontId="2" fillId="11" borderId="1" xfId="0" applyFont="1" applyFill="1" applyBorder="1" applyAlignment="1">
      <alignment vertical="top" wrapText="1"/>
    </xf>
    <xf numFmtId="0" fontId="9" fillId="13" borderId="1" xfId="0" applyFont="1" applyFill="1" applyBorder="1" applyAlignment="1">
      <alignment vertical="top" wrapText="1"/>
    </xf>
    <xf numFmtId="0" fontId="0" fillId="0" borderId="0" xfId="0" applyAlignment="1">
      <alignment wrapText="1"/>
    </xf>
    <xf numFmtId="0" fontId="4" fillId="0" borderId="1" xfId="0" applyFont="1" applyBorder="1" applyAlignment="1">
      <alignment horizontal="center" vertical="center"/>
    </xf>
    <xf numFmtId="0" fontId="10" fillId="0" borderId="0" xfId="0" applyFont="1"/>
    <xf numFmtId="0" fontId="11" fillId="0" borderId="0" xfId="0" applyFont="1"/>
    <xf numFmtId="0" fontId="10" fillId="0" borderId="0" xfId="0" applyFont="1" applyAlignment="1">
      <alignment horizontal="right"/>
    </xf>
    <xf numFmtId="0" fontId="12" fillId="0" borderId="0" xfId="0" applyFont="1" applyAlignment="1">
      <alignment horizontal="right"/>
    </xf>
    <xf numFmtId="0" fontId="12" fillId="0" borderId="0" xfId="0" applyFont="1"/>
    <xf numFmtId="0" fontId="4" fillId="0" borderId="0" xfId="0" applyFont="1" applyAlignment="1">
      <alignment horizontal="right"/>
    </xf>
    <xf numFmtId="0" fontId="13" fillId="0" borderId="0" xfId="0" applyFont="1" applyAlignment="1">
      <alignment horizontal="right"/>
    </xf>
    <xf numFmtId="0" fontId="0" fillId="0" borderId="0" xfId="0" applyAlignment="1">
      <alignment horizontal="center" wrapText="1"/>
    </xf>
    <xf numFmtId="17" fontId="0" fillId="0" borderId="0" xfId="0" applyNumberFormat="1" applyAlignment="1">
      <alignment horizontal="center" vertical="center"/>
    </xf>
    <xf numFmtId="0" fontId="0" fillId="0" borderId="0" xfId="0" applyAlignment="1">
      <alignment horizontal="center" vertical="center"/>
    </xf>
    <xf numFmtId="0" fontId="2" fillId="4" borderId="1" xfId="0" applyFont="1" applyFill="1" applyBorder="1" applyAlignment="1">
      <alignment horizontal="left"/>
    </xf>
    <xf numFmtId="0" fontId="2" fillId="3" borderId="1" xfId="0" applyFont="1" applyFill="1" applyBorder="1" applyAlignment="1">
      <alignment horizontal="left"/>
    </xf>
    <xf numFmtId="0" fontId="2" fillId="3"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2" fillId="2" borderId="1" xfId="0" applyFont="1" applyFill="1" applyBorder="1" applyAlignment="1">
      <alignment horizontal="left" wrapText="1"/>
    </xf>
    <xf numFmtId="0" fontId="2" fillId="3"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0" fillId="0" borderId="0" xfId="0" applyAlignment="1">
      <alignment horizontal="center"/>
    </xf>
    <xf numFmtId="0" fontId="0" fillId="0" borderId="2" xfId="0" applyBorder="1" applyAlignment="1">
      <alignment horizontal="center"/>
    </xf>
    <xf numFmtId="0" fontId="5" fillId="0" borderId="0" xfId="0" applyFont="1" applyAlignment="1">
      <alignment horizontal="center"/>
    </xf>
    <xf numFmtId="0" fontId="2" fillId="13"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wrapText="1"/>
    </xf>
    <xf numFmtId="0" fontId="4" fillId="0" borderId="1" xfId="0" applyFont="1" applyBorder="1" applyAlignment="1">
      <alignment horizontal="center" vertical="center"/>
    </xf>
    <xf numFmtId="0" fontId="2" fillId="0" borderId="1" xfId="0" applyFont="1" applyBorder="1" applyAlignment="1">
      <alignment horizontal="left" vertical="center" wrapText="1"/>
    </xf>
    <xf numFmtId="0" fontId="10" fillId="0" borderId="0" xfId="0" applyFont="1" applyAlignment="1">
      <alignment horizontal="center"/>
    </xf>
    <xf numFmtId="0" fontId="2" fillId="0" borderId="18" xfId="0" applyFont="1" applyBorder="1" applyAlignment="1">
      <alignment horizontal="left" vertical="top"/>
    </xf>
    <xf numFmtId="0" fontId="2" fillId="0" borderId="16" xfId="0" applyFont="1" applyBorder="1" applyAlignment="1">
      <alignment horizontal="left" vertical="top"/>
    </xf>
    <xf numFmtId="0" fontId="2" fillId="0" borderId="7" xfId="0" applyFont="1" applyBorder="1" applyAlignment="1">
      <alignment horizontal="left" vertical="top"/>
    </xf>
    <xf numFmtId="0" fontId="2" fillId="0" borderId="15" xfId="0" applyFont="1" applyBorder="1" applyAlignment="1">
      <alignment horizontal="left" vertical="top"/>
    </xf>
    <xf numFmtId="0" fontId="2" fillId="0" borderId="1" xfId="0" applyFont="1" applyBorder="1" applyAlignment="1">
      <alignment horizontal="left" vertical="top"/>
    </xf>
    <xf numFmtId="0" fontId="2" fillId="0" borderId="9" xfId="0" applyFont="1" applyBorder="1" applyAlignment="1">
      <alignment horizontal="left" vertical="top"/>
    </xf>
    <xf numFmtId="0" fontId="2" fillId="0" borderId="18" xfId="0" applyFont="1" applyBorder="1" applyAlignment="1">
      <alignment horizontal="left" vertical="top" wrapText="1"/>
    </xf>
    <xf numFmtId="0" fontId="2" fillId="0" borderId="16" xfId="0" applyFont="1" applyBorder="1" applyAlignment="1">
      <alignment horizontal="left" vertical="top" wrapText="1"/>
    </xf>
    <xf numFmtId="0" fontId="2" fillId="0" borderId="7" xfId="0" applyFont="1" applyBorder="1" applyAlignment="1">
      <alignment horizontal="left" vertical="top" wrapText="1"/>
    </xf>
    <xf numFmtId="0" fontId="2" fillId="0" borderId="15" xfId="0" applyFont="1" applyBorder="1" applyAlignment="1">
      <alignment horizontal="left" vertical="top" wrapText="1"/>
    </xf>
    <xf numFmtId="0" fontId="2" fillId="0" borderId="9" xfId="0" applyFont="1" applyBorder="1" applyAlignment="1">
      <alignment horizontal="left" vertical="top" wrapText="1"/>
    </xf>
    <xf numFmtId="0" fontId="2" fillId="0" borderId="19" xfId="0" applyFont="1" applyBorder="1" applyAlignment="1">
      <alignment horizontal="left" vertical="top" wrapText="1"/>
    </xf>
    <xf numFmtId="0" fontId="2" fillId="0" borderId="17" xfId="0" applyFont="1" applyBorder="1" applyAlignment="1">
      <alignment horizontal="left" vertical="top" wrapText="1"/>
    </xf>
    <xf numFmtId="0" fontId="2" fillId="0" borderId="11" xfId="0" applyFont="1" applyBorder="1" applyAlignment="1">
      <alignment horizontal="left" vertical="top" wrapText="1"/>
    </xf>
    <xf numFmtId="0" fontId="2" fillId="0" borderId="19" xfId="0" applyFont="1" applyBorder="1" applyAlignment="1">
      <alignment horizontal="left" vertical="top"/>
    </xf>
    <xf numFmtId="0" fontId="2" fillId="0" borderId="17" xfId="0" applyFont="1" applyBorder="1" applyAlignment="1">
      <alignment horizontal="left" vertical="top"/>
    </xf>
    <xf numFmtId="0" fontId="2" fillId="0" borderId="11" xfId="0" applyFont="1" applyBorder="1" applyAlignment="1">
      <alignment horizontal="left" vertical="top"/>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Exportacion</a:t>
            </a:r>
            <a:r>
              <a:rPr lang="en-US" b="1" baseline="0"/>
              <a:t> mensual de Café </a:t>
            </a:r>
          </a:p>
          <a:p>
            <a:pPr>
              <a:defRPr/>
            </a:pPr>
            <a:r>
              <a:rPr lang="en-US" b="1" baseline="0"/>
              <a:t>Ultimos 10 años</a:t>
            </a:r>
            <a:endParaRPr lang="en-US"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'EXPORTACION 10 ultimos años  (2'!$C$4</c:f>
              <c:strCache>
                <c:ptCount val="1"/>
                <c:pt idx="0">
                  <c:v>nov-14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'EXPORTACION 10 ultimos años  (2'!$D$4</c:f>
              <c:numCache>
                <c:formatCode>General</c:formatCode>
                <c:ptCount val="1"/>
                <c:pt idx="0">
                  <c:v>1019</c:v>
                </c:pt>
              </c:numCache>
            </c:numRef>
          </c:val>
          <c:extLst>
            <c:ext xmlns:c16="http://schemas.microsoft.com/office/drawing/2014/chart" uri="{C3380CC4-5D6E-409C-BE32-E72D297353CC}">
              <c16:uniqueId val="{00000000-C1D4-49BA-8414-22C20EAA6364}"/>
            </c:ext>
          </c:extLst>
        </c:ser>
        <c:ser>
          <c:idx val="1"/>
          <c:order val="1"/>
          <c:tx>
            <c:strRef>
              <c:f>'EXPORTACION 10 ultimos años  (2'!$C$5</c:f>
              <c:strCache>
                <c:ptCount val="1"/>
                <c:pt idx="0">
                  <c:v>nov-15</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'EXPORTACION 10 ultimos años  (2'!$D$5</c:f>
              <c:numCache>
                <c:formatCode>General</c:formatCode>
                <c:ptCount val="1"/>
                <c:pt idx="0">
                  <c:v>1111</c:v>
                </c:pt>
              </c:numCache>
            </c:numRef>
          </c:val>
          <c:extLst>
            <c:ext xmlns:c16="http://schemas.microsoft.com/office/drawing/2014/chart" uri="{C3380CC4-5D6E-409C-BE32-E72D297353CC}">
              <c16:uniqueId val="{00000001-C1D4-49BA-8414-22C20EAA6364}"/>
            </c:ext>
          </c:extLst>
        </c:ser>
        <c:ser>
          <c:idx val="2"/>
          <c:order val="2"/>
          <c:tx>
            <c:strRef>
              <c:f>'EXPORTACION 10 ultimos años  (2'!$C$6</c:f>
              <c:strCache>
                <c:ptCount val="1"/>
                <c:pt idx="0">
                  <c:v>nov-16</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'EXPORTACION 10 ultimos años  (2'!$D$6</c:f>
              <c:numCache>
                <c:formatCode>General</c:formatCode>
                <c:ptCount val="1"/>
                <c:pt idx="0">
                  <c:v>1330</c:v>
                </c:pt>
              </c:numCache>
            </c:numRef>
          </c:val>
          <c:extLst>
            <c:ext xmlns:c16="http://schemas.microsoft.com/office/drawing/2014/chart" uri="{C3380CC4-5D6E-409C-BE32-E72D297353CC}">
              <c16:uniqueId val="{00000002-C1D4-49BA-8414-22C20EAA6364}"/>
            </c:ext>
          </c:extLst>
        </c:ser>
        <c:ser>
          <c:idx val="3"/>
          <c:order val="3"/>
          <c:tx>
            <c:strRef>
              <c:f>'EXPORTACION 10 ultimos años  (2'!$C$7</c:f>
              <c:strCache>
                <c:ptCount val="1"/>
                <c:pt idx="0">
                  <c:v>nov-17</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'EXPORTACION 10 ultimos años  (2'!$D$7</c:f>
              <c:numCache>
                <c:formatCode>General</c:formatCode>
                <c:ptCount val="1"/>
                <c:pt idx="0">
                  <c:v>1161</c:v>
                </c:pt>
              </c:numCache>
            </c:numRef>
          </c:val>
          <c:extLst>
            <c:ext xmlns:c16="http://schemas.microsoft.com/office/drawing/2014/chart" uri="{C3380CC4-5D6E-409C-BE32-E72D297353CC}">
              <c16:uniqueId val="{00000003-C1D4-49BA-8414-22C20EAA6364}"/>
            </c:ext>
          </c:extLst>
        </c:ser>
        <c:ser>
          <c:idx val="4"/>
          <c:order val="4"/>
          <c:tx>
            <c:strRef>
              <c:f>'EXPORTACION 10 ultimos años  (2'!$C$8</c:f>
              <c:strCache>
                <c:ptCount val="1"/>
                <c:pt idx="0">
                  <c:v>nov-18</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'EXPORTACION 10 ultimos años  (2'!$D$8</c:f>
              <c:numCache>
                <c:formatCode>General</c:formatCode>
                <c:ptCount val="1"/>
                <c:pt idx="0">
                  <c:v>1233</c:v>
                </c:pt>
              </c:numCache>
            </c:numRef>
          </c:val>
          <c:extLst>
            <c:ext xmlns:c16="http://schemas.microsoft.com/office/drawing/2014/chart" uri="{C3380CC4-5D6E-409C-BE32-E72D297353CC}">
              <c16:uniqueId val="{00000004-C1D4-49BA-8414-22C20EAA6364}"/>
            </c:ext>
          </c:extLst>
        </c:ser>
        <c:ser>
          <c:idx val="5"/>
          <c:order val="5"/>
          <c:tx>
            <c:strRef>
              <c:f>'EXPORTACION 10 ultimos años  (2'!$C$9</c:f>
              <c:strCache>
                <c:ptCount val="1"/>
                <c:pt idx="0">
                  <c:v>nov-19</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'EXPORTACION 10 ultimos años  (2'!$D$9</c:f>
              <c:numCache>
                <c:formatCode>General</c:formatCode>
                <c:ptCount val="1"/>
                <c:pt idx="0">
                  <c:v>1162</c:v>
                </c:pt>
              </c:numCache>
            </c:numRef>
          </c:val>
          <c:extLst>
            <c:ext xmlns:c16="http://schemas.microsoft.com/office/drawing/2014/chart" uri="{C3380CC4-5D6E-409C-BE32-E72D297353CC}">
              <c16:uniqueId val="{00000005-C1D4-49BA-8414-22C20EAA6364}"/>
            </c:ext>
          </c:extLst>
        </c:ser>
        <c:ser>
          <c:idx val="6"/>
          <c:order val="6"/>
          <c:tx>
            <c:strRef>
              <c:f>'EXPORTACION 10 ultimos años  (2'!$C$10</c:f>
              <c:strCache>
                <c:ptCount val="1"/>
                <c:pt idx="0">
                  <c:v>nov-20</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'EXPORTACION 10 ultimos años  (2'!$D$10</c:f>
              <c:numCache>
                <c:formatCode>General</c:formatCode>
                <c:ptCount val="1"/>
                <c:pt idx="0">
                  <c:v>1279</c:v>
                </c:pt>
              </c:numCache>
            </c:numRef>
          </c:val>
          <c:extLst>
            <c:ext xmlns:c16="http://schemas.microsoft.com/office/drawing/2014/chart" uri="{C3380CC4-5D6E-409C-BE32-E72D297353CC}">
              <c16:uniqueId val="{00000006-C1D4-49BA-8414-22C20EAA6364}"/>
            </c:ext>
          </c:extLst>
        </c:ser>
        <c:ser>
          <c:idx val="7"/>
          <c:order val="7"/>
          <c:tx>
            <c:strRef>
              <c:f>'EXPORTACION 10 ultimos años  (2'!$C$11</c:f>
              <c:strCache>
                <c:ptCount val="1"/>
                <c:pt idx="0">
                  <c:v>nov-21</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'EXPORTACION 10 ultimos años  (2'!$D$11</c:f>
              <c:numCache>
                <c:formatCode>General</c:formatCode>
                <c:ptCount val="1"/>
                <c:pt idx="0">
                  <c:v>1135</c:v>
                </c:pt>
              </c:numCache>
            </c:numRef>
          </c:val>
          <c:extLst>
            <c:ext xmlns:c16="http://schemas.microsoft.com/office/drawing/2014/chart" uri="{C3380CC4-5D6E-409C-BE32-E72D297353CC}">
              <c16:uniqueId val="{00000007-C1D4-49BA-8414-22C20EAA6364}"/>
            </c:ext>
          </c:extLst>
        </c:ser>
        <c:ser>
          <c:idx val="8"/>
          <c:order val="8"/>
          <c:tx>
            <c:strRef>
              <c:f>'EXPORTACION 10 ultimos años  (2'!$C$12</c:f>
              <c:strCache>
                <c:ptCount val="1"/>
                <c:pt idx="0">
                  <c:v>nov-22</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'EXPORTACION 10 ultimos años  (2'!$D$12</c:f>
              <c:numCache>
                <c:formatCode>General</c:formatCode>
                <c:ptCount val="1"/>
                <c:pt idx="0">
                  <c:v>853</c:v>
                </c:pt>
              </c:numCache>
            </c:numRef>
          </c:val>
          <c:extLst>
            <c:ext xmlns:c16="http://schemas.microsoft.com/office/drawing/2014/chart" uri="{C3380CC4-5D6E-409C-BE32-E72D297353CC}">
              <c16:uniqueId val="{00000008-C1D4-49BA-8414-22C20EAA6364}"/>
            </c:ext>
          </c:extLst>
        </c:ser>
        <c:ser>
          <c:idx val="9"/>
          <c:order val="9"/>
          <c:tx>
            <c:strRef>
              <c:f>'EXPORTACION 10 ultimos años  (2'!$C$13</c:f>
              <c:strCache>
                <c:ptCount val="1"/>
                <c:pt idx="0">
                  <c:v>nov-23</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'EXPORTACION 10 ultimos años  (2'!$D$13</c:f>
              <c:numCache>
                <c:formatCode>General</c:formatCode>
                <c:ptCount val="1"/>
                <c:pt idx="0">
                  <c:v>1105</c:v>
                </c:pt>
              </c:numCache>
            </c:numRef>
          </c:val>
          <c:extLst>
            <c:ext xmlns:c16="http://schemas.microsoft.com/office/drawing/2014/chart" uri="{C3380CC4-5D6E-409C-BE32-E72D297353CC}">
              <c16:uniqueId val="{00000009-C1D4-49BA-8414-22C20EAA6364}"/>
            </c:ext>
          </c:extLst>
        </c:ser>
        <c:dLbls>
          <c:dLblPos val="outEnd"/>
          <c:showLegendKey val="0"/>
          <c:showVal val="1"/>
          <c:showCatName val="0"/>
          <c:showSerName val="0"/>
          <c:showPercent val="0"/>
          <c:showBubbleSize val="0"/>
        </c:dLbls>
        <c:gapWidth val="219"/>
        <c:overlap val="-27"/>
        <c:axId val="505805240"/>
        <c:axId val="505800976"/>
      </c:barChart>
      <c:catAx>
        <c:axId val="505805240"/>
        <c:scaling>
          <c:orientation val="minMax"/>
        </c:scaling>
        <c:delete val="1"/>
        <c:axPos val="b"/>
        <c:numFmt formatCode="General" sourceLinked="1"/>
        <c:majorTickMark val="none"/>
        <c:minorTickMark val="none"/>
        <c:tickLblPos val="nextTo"/>
        <c:crossAx val="505800976"/>
        <c:crosses val="autoZero"/>
        <c:auto val="1"/>
        <c:lblAlgn val="ctr"/>
        <c:lblOffset val="100"/>
        <c:noMultiLvlLbl val="0"/>
      </c:catAx>
      <c:valAx>
        <c:axId val="505800976"/>
        <c:scaling>
          <c:orientation val="minMax"/>
          <c:max val="14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Miles de sacos de 60 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5805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Exportación Mensual de Café</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B050"/>
            </a:solidFill>
            <a:ln>
              <a:noFill/>
            </a:ln>
            <a:effectLst/>
          </c:spPr>
          <c:invertIfNegative val="0"/>
          <c:cat>
            <c:numRef>
              <c:f>'EXPORTACION MENSUAL CAFE VERDE '!$C$4:$C$52</c:f>
              <c:numCache>
                <c:formatCode>mmm\-yy</c:formatCode>
                <c:ptCount val="49"/>
                <c:pt idx="0">
                  <c:v>44013</c:v>
                </c:pt>
                <c:pt idx="1">
                  <c:v>44044</c:v>
                </c:pt>
                <c:pt idx="2">
                  <c:v>44075</c:v>
                </c:pt>
                <c:pt idx="3">
                  <c:v>44105</c:v>
                </c:pt>
                <c:pt idx="4">
                  <c:v>44136</c:v>
                </c:pt>
                <c:pt idx="5">
                  <c:v>44166</c:v>
                </c:pt>
                <c:pt idx="6">
                  <c:v>44197</c:v>
                </c:pt>
                <c:pt idx="7">
                  <c:v>44228</c:v>
                </c:pt>
                <c:pt idx="8">
                  <c:v>44256</c:v>
                </c:pt>
                <c:pt idx="9">
                  <c:v>44287</c:v>
                </c:pt>
                <c:pt idx="10">
                  <c:v>44317</c:v>
                </c:pt>
                <c:pt idx="11">
                  <c:v>44348</c:v>
                </c:pt>
                <c:pt idx="12">
                  <c:v>44378</c:v>
                </c:pt>
                <c:pt idx="13">
                  <c:v>44409</c:v>
                </c:pt>
                <c:pt idx="14">
                  <c:v>44440</c:v>
                </c:pt>
                <c:pt idx="15">
                  <c:v>44470</c:v>
                </c:pt>
                <c:pt idx="16">
                  <c:v>44501</c:v>
                </c:pt>
                <c:pt idx="17">
                  <c:v>44531</c:v>
                </c:pt>
                <c:pt idx="18">
                  <c:v>44562</c:v>
                </c:pt>
                <c:pt idx="19">
                  <c:v>44593</c:v>
                </c:pt>
                <c:pt idx="20">
                  <c:v>44621</c:v>
                </c:pt>
                <c:pt idx="21">
                  <c:v>44652</c:v>
                </c:pt>
                <c:pt idx="22">
                  <c:v>44682</c:v>
                </c:pt>
                <c:pt idx="23">
                  <c:v>44713</c:v>
                </c:pt>
                <c:pt idx="24">
                  <c:v>44743</c:v>
                </c:pt>
                <c:pt idx="25">
                  <c:v>44774</c:v>
                </c:pt>
                <c:pt idx="26">
                  <c:v>44805</c:v>
                </c:pt>
                <c:pt idx="27">
                  <c:v>44835</c:v>
                </c:pt>
                <c:pt idx="28">
                  <c:v>44866</c:v>
                </c:pt>
                <c:pt idx="29">
                  <c:v>44896</c:v>
                </c:pt>
                <c:pt idx="30">
                  <c:v>44927</c:v>
                </c:pt>
                <c:pt idx="31">
                  <c:v>44958</c:v>
                </c:pt>
                <c:pt idx="32">
                  <c:v>44986</c:v>
                </c:pt>
                <c:pt idx="33">
                  <c:v>45017</c:v>
                </c:pt>
                <c:pt idx="34">
                  <c:v>45047</c:v>
                </c:pt>
                <c:pt idx="35">
                  <c:v>45078</c:v>
                </c:pt>
                <c:pt idx="36">
                  <c:v>45108</c:v>
                </c:pt>
                <c:pt idx="37">
                  <c:v>45139</c:v>
                </c:pt>
                <c:pt idx="38">
                  <c:v>45170</c:v>
                </c:pt>
                <c:pt idx="39">
                  <c:v>45200</c:v>
                </c:pt>
                <c:pt idx="40">
                  <c:v>45231</c:v>
                </c:pt>
                <c:pt idx="41">
                  <c:v>45261</c:v>
                </c:pt>
                <c:pt idx="42">
                  <c:v>45292</c:v>
                </c:pt>
                <c:pt idx="43">
                  <c:v>45323</c:v>
                </c:pt>
                <c:pt idx="44">
                  <c:v>45352</c:v>
                </c:pt>
                <c:pt idx="45">
                  <c:v>45383</c:v>
                </c:pt>
                <c:pt idx="46">
                  <c:v>45413</c:v>
                </c:pt>
                <c:pt idx="47">
                  <c:v>45444</c:v>
                </c:pt>
                <c:pt idx="48">
                  <c:v>45474</c:v>
                </c:pt>
              </c:numCache>
            </c:numRef>
          </c:cat>
          <c:val>
            <c:numRef>
              <c:f>'EXPORTACION MENSUAL CAFE VERDE '!$D$4:$D$52</c:f>
              <c:numCache>
                <c:formatCode>General</c:formatCode>
                <c:ptCount val="49"/>
                <c:pt idx="0">
                  <c:v>1131</c:v>
                </c:pt>
                <c:pt idx="1">
                  <c:v>1131</c:v>
                </c:pt>
                <c:pt idx="2">
                  <c:v>887</c:v>
                </c:pt>
                <c:pt idx="3">
                  <c:v>1052</c:v>
                </c:pt>
                <c:pt idx="4">
                  <c:v>1279</c:v>
                </c:pt>
                <c:pt idx="5">
                  <c:v>1309</c:v>
                </c:pt>
                <c:pt idx="6">
                  <c:v>1072</c:v>
                </c:pt>
                <c:pt idx="7">
                  <c:v>1274</c:v>
                </c:pt>
                <c:pt idx="8">
                  <c:v>1128</c:v>
                </c:pt>
                <c:pt idx="9">
                  <c:v>1035</c:v>
                </c:pt>
                <c:pt idx="10">
                  <c:v>345</c:v>
                </c:pt>
                <c:pt idx="11">
                  <c:v>890</c:v>
                </c:pt>
                <c:pt idx="12">
                  <c:v>1184</c:v>
                </c:pt>
                <c:pt idx="13">
                  <c:v>1131</c:v>
                </c:pt>
                <c:pt idx="14">
                  <c:v>1090</c:v>
                </c:pt>
                <c:pt idx="15">
                  <c:v>987</c:v>
                </c:pt>
                <c:pt idx="16">
                  <c:v>1135</c:v>
                </c:pt>
                <c:pt idx="17">
                  <c:v>1167</c:v>
                </c:pt>
                <c:pt idx="18">
                  <c:v>1032</c:v>
                </c:pt>
                <c:pt idx="19">
                  <c:v>983</c:v>
                </c:pt>
                <c:pt idx="20">
                  <c:v>1121</c:v>
                </c:pt>
                <c:pt idx="21">
                  <c:v>848</c:v>
                </c:pt>
                <c:pt idx="22">
                  <c:v>944</c:v>
                </c:pt>
                <c:pt idx="23">
                  <c:v>939</c:v>
                </c:pt>
                <c:pt idx="24">
                  <c:v>1021</c:v>
                </c:pt>
                <c:pt idx="25">
                  <c:v>872</c:v>
                </c:pt>
                <c:pt idx="26">
                  <c:v>816</c:v>
                </c:pt>
                <c:pt idx="27">
                  <c:v>944</c:v>
                </c:pt>
                <c:pt idx="28">
                  <c:v>853</c:v>
                </c:pt>
                <c:pt idx="29">
                  <c:v>1034</c:v>
                </c:pt>
                <c:pt idx="30">
                  <c:v>832</c:v>
                </c:pt>
                <c:pt idx="31">
                  <c:v>929</c:v>
                </c:pt>
                <c:pt idx="32">
                  <c:v>907</c:v>
                </c:pt>
                <c:pt idx="33">
                  <c:v>723</c:v>
                </c:pt>
                <c:pt idx="34">
                  <c:v>846</c:v>
                </c:pt>
                <c:pt idx="35">
                  <c:v>753</c:v>
                </c:pt>
                <c:pt idx="36">
                  <c:v>852</c:v>
                </c:pt>
                <c:pt idx="37">
                  <c:v>817</c:v>
                </c:pt>
                <c:pt idx="38">
                  <c:v>840</c:v>
                </c:pt>
                <c:pt idx="39">
                  <c:v>909</c:v>
                </c:pt>
                <c:pt idx="40">
                  <c:v>1105</c:v>
                </c:pt>
                <c:pt idx="41">
                  <c:v>1067</c:v>
                </c:pt>
                <c:pt idx="42">
                  <c:v>937</c:v>
                </c:pt>
                <c:pt idx="43">
                  <c:v>1045</c:v>
                </c:pt>
                <c:pt idx="44">
                  <c:v>1005</c:v>
                </c:pt>
                <c:pt idx="45">
                  <c:v>792</c:v>
                </c:pt>
                <c:pt idx="46">
                  <c:v>935</c:v>
                </c:pt>
                <c:pt idx="47">
                  <c:v>1024</c:v>
                </c:pt>
                <c:pt idx="48">
                  <c:v>1019</c:v>
                </c:pt>
              </c:numCache>
            </c:numRef>
          </c:val>
          <c:extLst>
            <c:ext xmlns:c16="http://schemas.microsoft.com/office/drawing/2014/chart" uri="{C3380CC4-5D6E-409C-BE32-E72D297353CC}">
              <c16:uniqueId val="{00000000-5DAC-4DE8-9C61-5FB6478FB099}"/>
            </c:ext>
          </c:extLst>
        </c:ser>
        <c:dLbls>
          <c:showLegendKey val="0"/>
          <c:showVal val="0"/>
          <c:showCatName val="0"/>
          <c:showSerName val="0"/>
          <c:showPercent val="0"/>
          <c:showBubbleSize val="0"/>
        </c:dLbls>
        <c:gapWidth val="219"/>
        <c:overlap val="-27"/>
        <c:axId val="402599008"/>
        <c:axId val="402597040"/>
      </c:barChart>
      <c:dateAx>
        <c:axId val="4025990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Meses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2597040"/>
        <c:crosses val="autoZero"/>
        <c:auto val="1"/>
        <c:lblOffset val="100"/>
        <c:baseTimeUnit val="months"/>
      </c:dateAx>
      <c:valAx>
        <c:axId val="402597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Miles de sacos de 60 kg de café verde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25990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Producción</a:t>
            </a:r>
            <a:r>
              <a:rPr lang="en-US" b="1" baseline="0"/>
              <a:t> mensual de Café </a:t>
            </a:r>
          </a:p>
          <a:p>
            <a:pPr>
              <a:defRPr/>
            </a:pPr>
            <a:r>
              <a:rPr lang="en-US" b="1" baseline="0"/>
              <a:t>Ultimos 10 años</a:t>
            </a:r>
            <a:endParaRPr lang="en-US"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'Produccion 10 ultimos años '!$C$4</c:f>
              <c:strCache>
                <c:ptCount val="1"/>
                <c:pt idx="0">
                  <c:v>dic-14</c:v>
                </c:pt>
              </c:strCache>
            </c:strRef>
          </c:tx>
          <c:spPr>
            <a:solidFill>
              <a:schemeClr val="accent1"/>
            </a:solidFill>
            <a:ln>
              <a:noFill/>
            </a:ln>
            <a:effectLst/>
          </c:spPr>
          <c:invertIfNegative val="0"/>
          <c:val>
            <c:numRef>
              <c:f>'Produccion 10 ultimos años '!$D$4</c:f>
              <c:numCache>
                <c:formatCode>General</c:formatCode>
                <c:ptCount val="1"/>
                <c:pt idx="0">
                  <c:v>1086</c:v>
                </c:pt>
              </c:numCache>
            </c:numRef>
          </c:val>
          <c:extLst>
            <c:ext xmlns:c16="http://schemas.microsoft.com/office/drawing/2014/chart" uri="{C3380CC4-5D6E-409C-BE32-E72D297353CC}">
              <c16:uniqueId val="{00000000-93DE-46AB-BD95-889F745500ED}"/>
            </c:ext>
          </c:extLst>
        </c:ser>
        <c:ser>
          <c:idx val="1"/>
          <c:order val="1"/>
          <c:tx>
            <c:strRef>
              <c:f>'Produccion 10 ultimos años '!$C$5</c:f>
              <c:strCache>
                <c:ptCount val="1"/>
                <c:pt idx="0">
                  <c:v>dic-15</c:v>
                </c:pt>
              </c:strCache>
            </c:strRef>
          </c:tx>
          <c:spPr>
            <a:solidFill>
              <a:schemeClr val="accent2"/>
            </a:solidFill>
            <a:ln>
              <a:noFill/>
            </a:ln>
            <a:effectLst/>
          </c:spPr>
          <c:invertIfNegative val="0"/>
          <c:val>
            <c:numRef>
              <c:f>'Produccion 10 ultimos años '!$D$5</c:f>
              <c:numCache>
                <c:formatCode>General</c:formatCode>
                <c:ptCount val="1"/>
                <c:pt idx="0">
                  <c:v>1454</c:v>
                </c:pt>
              </c:numCache>
            </c:numRef>
          </c:val>
          <c:extLst>
            <c:ext xmlns:c16="http://schemas.microsoft.com/office/drawing/2014/chart" uri="{C3380CC4-5D6E-409C-BE32-E72D297353CC}">
              <c16:uniqueId val="{00000001-93DE-46AB-BD95-889F745500ED}"/>
            </c:ext>
          </c:extLst>
        </c:ser>
        <c:ser>
          <c:idx val="2"/>
          <c:order val="2"/>
          <c:tx>
            <c:strRef>
              <c:f>'Produccion 10 ultimos años '!$C$6</c:f>
              <c:strCache>
                <c:ptCount val="1"/>
                <c:pt idx="0">
                  <c:v>dic-16</c:v>
                </c:pt>
              </c:strCache>
            </c:strRef>
          </c:tx>
          <c:spPr>
            <a:solidFill>
              <a:schemeClr val="accent3"/>
            </a:solidFill>
            <a:ln>
              <a:noFill/>
            </a:ln>
            <a:effectLst/>
          </c:spPr>
          <c:invertIfNegative val="0"/>
          <c:val>
            <c:numRef>
              <c:f>'Produccion 10 ultimos años '!$D$6</c:f>
              <c:numCache>
                <c:formatCode>General</c:formatCode>
                <c:ptCount val="1"/>
                <c:pt idx="0">
                  <c:v>1319</c:v>
                </c:pt>
              </c:numCache>
            </c:numRef>
          </c:val>
          <c:extLst>
            <c:ext xmlns:c16="http://schemas.microsoft.com/office/drawing/2014/chart" uri="{C3380CC4-5D6E-409C-BE32-E72D297353CC}">
              <c16:uniqueId val="{00000002-93DE-46AB-BD95-889F745500ED}"/>
            </c:ext>
          </c:extLst>
        </c:ser>
        <c:ser>
          <c:idx val="3"/>
          <c:order val="3"/>
          <c:tx>
            <c:strRef>
              <c:f>'Produccion 10 ultimos años '!$C$7</c:f>
              <c:strCache>
                <c:ptCount val="1"/>
                <c:pt idx="0">
                  <c:v>dic-17</c:v>
                </c:pt>
              </c:strCache>
            </c:strRef>
          </c:tx>
          <c:spPr>
            <a:solidFill>
              <a:schemeClr val="accent4"/>
            </a:solidFill>
            <a:ln>
              <a:noFill/>
            </a:ln>
            <a:effectLst/>
          </c:spPr>
          <c:invertIfNegative val="0"/>
          <c:val>
            <c:numRef>
              <c:f>'Produccion 10 ultimos años '!$D$7</c:f>
              <c:numCache>
                <c:formatCode>General</c:formatCode>
                <c:ptCount val="1"/>
                <c:pt idx="0">
                  <c:v>1550</c:v>
                </c:pt>
              </c:numCache>
            </c:numRef>
          </c:val>
          <c:extLst>
            <c:ext xmlns:c16="http://schemas.microsoft.com/office/drawing/2014/chart" uri="{C3380CC4-5D6E-409C-BE32-E72D297353CC}">
              <c16:uniqueId val="{00000003-93DE-46AB-BD95-889F745500ED}"/>
            </c:ext>
          </c:extLst>
        </c:ser>
        <c:ser>
          <c:idx val="4"/>
          <c:order val="4"/>
          <c:tx>
            <c:strRef>
              <c:f>'Produccion 10 ultimos años '!$C$8</c:f>
              <c:strCache>
                <c:ptCount val="1"/>
                <c:pt idx="0">
                  <c:v>dic-18</c:v>
                </c:pt>
              </c:strCache>
            </c:strRef>
          </c:tx>
          <c:spPr>
            <a:solidFill>
              <a:schemeClr val="accent5"/>
            </a:solidFill>
            <a:ln>
              <a:noFill/>
            </a:ln>
            <a:effectLst/>
          </c:spPr>
          <c:invertIfNegative val="0"/>
          <c:val>
            <c:numRef>
              <c:f>'Produccion 10 ultimos años '!$D$8</c:f>
              <c:numCache>
                <c:formatCode>General</c:formatCode>
                <c:ptCount val="1"/>
                <c:pt idx="0">
                  <c:v>1283</c:v>
                </c:pt>
              </c:numCache>
            </c:numRef>
          </c:val>
          <c:extLst>
            <c:ext xmlns:c16="http://schemas.microsoft.com/office/drawing/2014/chart" uri="{C3380CC4-5D6E-409C-BE32-E72D297353CC}">
              <c16:uniqueId val="{00000004-93DE-46AB-BD95-889F745500ED}"/>
            </c:ext>
          </c:extLst>
        </c:ser>
        <c:ser>
          <c:idx val="5"/>
          <c:order val="5"/>
          <c:tx>
            <c:strRef>
              <c:f>'Produccion 10 ultimos años '!$C$9</c:f>
              <c:strCache>
                <c:ptCount val="1"/>
                <c:pt idx="0">
                  <c:v>dic-19</c:v>
                </c:pt>
              </c:strCache>
            </c:strRef>
          </c:tx>
          <c:spPr>
            <a:solidFill>
              <a:schemeClr val="accent6"/>
            </a:solidFill>
            <a:ln>
              <a:noFill/>
            </a:ln>
            <a:effectLst/>
          </c:spPr>
          <c:invertIfNegative val="0"/>
          <c:val>
            <c:numRef>
              <c:f>'Produccion 10 ultimos años '!$D$9</c:f>
              <c:numCache>
                <c:formatCode>General</c:formatCode>
                <c:ptCount val="1"/>
                <c:pt idx="0">
                  <c:v>1680</c:v>
                </c:pt>
              </c:numCache>
            </c:numRef>
          </c:val>
          <c:extLst>
            <c:ext xmlns:c16="http://schemas.microsoft.com/office/drawing/2014/chart" uri="{C3380CC4-5D6E-409C-BE32-E72D297353CC}">
              <c16:uniqueId val="{00000005-93DE-46AB-BD95-889F745500ED}"/>
            </c:ext>
          </c:extLst>
        </c:ser>
        <c:ser>
          <c:idx val="6"/>
          <c:order val="6"/>
          <c:tx>
            <c:strRef>
              <c:f>'Produccion 10 ultimos años '!$C$10</c:f>
              <c:strCache>
                <c:ptCount val="1"/>
                <c:pt idx="0">
                  <c:v>dic-20</c:v>
                </c:pt>
              </c:strCache>
            </c:strRef>
          </c:tx>
          <c:spPr>
            <a:solidFill>
              <a:schemeClr val="accent1">
                <a:lumMod val="60000"/>
              </a:schemeClr>
            </a:solidFill>
            <a:ln>
              <a:noFill/>
            </a:ln>
            <a:effectLst/>
          </c:spPr>
          <c:invertIfNegative val="0"/>
          <c:val>
            <c:numRef>
              <c:f>'Produccion 10 ultimos años '!$D$10</c:f>
              <c:numCache>
                <c:formatCode>General</c:formatCode>
                <c:ptCount val="1"/>
                <c:pt idx="0">
                  <c:v>1743</c:v>
                </c:pt>
              </c:numCache>
            </c:numRef>
          </c:val>
          <c:extLst>
            <c:ext xmlns:c16="http://schemas.microsoft.com/office/drawing/2014/chart" uri="{C3380CC4-5D6E-409C-BE32-E72D297353CC}">
              <c16:uniqueId val="{00000006-93DE-46AB-BD95-889F745500ED}"/>
            </c:ext>
          </c:extLst>
        </c:ser>
        <c:ser>
          <c:idx val="7"/>
          <c:order val="7"/>
          <c:tx>
            <c:strRef>
              <c:f>'Produccion 10 ultimos años '!$C$11</c:f>
              <c:strCache>
                <c:ptCount val="1"/>
                <c:pt idx="0">
                  <c:v>dic-21</c:v>
                </c:pt>
              </c:strCache>
            </c:strRef>
          </c:tx>
          <c:spPr>
            <a:solidFill>
              <a:schemeClr val="accent2">
                <a:lumMod val="60000"/>
              </a:schemeClr>
            </a:solidFill>
            <a:ln>
              <a:noFill/>
            </a:ln>
            <a:effectLst/>
          </c:spPr>
          <c:invertIfNegative val="0"/>
          <c:val>
            <c:numRef>
              <c:f>'Produccion 10 ultimos años '!$D$11</c:f>
              <c:numCache>
                <c:formatCode>General</c:formatCode>
                <c:ptCount val="1"/>
                <c:pt idx="0">
                  <c:v>1385</c:v>
                </c:pt>
              </c:numCache>
            </c:numRef>
          </c:val>
          <c:extLst>
            <c:ext xmlns:c16="http://schemas.microsoft.com/office/drawing/2014/chart" uri="{C3380CC4-5D6E-409C-BE32-E72D297353CC}">
              <c16:uniqueId val="{00000007-93DE-46AB-BD95-889F745500ED}"/>
            </c:ext>
          </c:extLst>
        </c:ser>
        <c:ser>
          <c:idx val="8"/>
          <c:order val="8"/>
          <c:tx>
            <c:strRef>
              <c:f>'Produccion 10 ultimos años '!$C$12</c:f>
              <c:strCache>
                <c:ptCount val="1"/>
                <c:pt idx="0">
                  <c:v>dic-22</c:v>
                </c:pt>
              </c:strCache>
            </c:strRef>
          </c:tx>
          <c:spPr>
            <a:solidFill>
              <a:schemeClr val="accent3">
                <a:lumMod val="60000"/>
              </a:schemeClr>
            </a:solidFill>
            <a:ln>
              <a:noFill/>
            </a:ln>
            <a:effectLst/>
          </c:spPr>
          <c:invertIfNegative val="0"/>
          <c:val>
            <c:numRef>
              <c:f>'Produccion 10 ultimos años '!$D$12</c:f>
              <c:numCache>
                <c:formatCode>General</c:formatCode>
                <c:ptCount val="1"/>
                <c:pt idx="0">
                  <c:v>981</c:v>
                </c:pt>
              </c:numCache>
            </c:numRef>
          </c:val>
          <c:extLst>
            <c:ext xmlns:c16="http://schemas.microsoft.com/office/drawing/2014/chart" uri="{C3380CC4-5D6E-409C-BE32-E72D297353CC}">
              <c16:uniqueId val="{00000008-93DE-46AB-BD95-889F745500ED}"/>
            </c:ext>
          </c:extLst>
        </c:ser>
        <c:ser>
          <c:idx val="9"/>
          <c:order val="9"/>
          <c:tx>
            <c:strRef>
              <c:f>'Produccion 10 ultimos años '!$C$13</c:f>
              <c:strCache>
                <c:ptCount val="1"/>
                <c:pt idx="0">
                  <c:v>dic-23</c:v>
                </c:pt>
              </c:strCache>
            </c:strRef>
          </c:tx>
          <c:spPr>
            <a:solidFill>
              <a:schemeClr val="accent4">
                <a:lumMod val="60000"/>
              </a:schemeClr>
            </a:solidFill>
            <a:ln>
              <a:noFill/>
            </a:ln>
            <a:effectLst/>
          </c:spPr>
          <c:invertIfNegative val="0"/>
          <c:val>
            <c:numRef>
              <c:f>'Produccion 10 ultimos años '!$D$13</c:f>
              <c:numCache>
                <c:formatCode>General</c:formatCode>
                <c:ptCount val="1"/>
                <c:pt idx="0">
                  <c:v>1220</c:v>
                </c:pt>
              </c:numCache>
            </c:numRef>
          </c:val>
          <c:extLst>
            <c:ext xmlns:c16="http://schemas.microsoft.com/office/drawing/2014/chart" uri="{C3380CC4-5D6E-409C-BE32-E72D297353CC}">
              <c16:uniqueId val="{00000009-93DE-46AB-BD95-889F745500ED}"/>
            </c:ext>
          </c:extLst>
        </c:ser>
        <c:dLbls>
          <c:showLegendKey val="0"/>
          <c:showVal val="0"/>
          <c:showCatName val="0"/>
          <c:showSerName val="0"/>
          <c:showPercent val="0"/>
          <c:showBubbleSize val="0"/>
        </c:dLbls>
        <c:gapWidth val="219"/>
        <c:overlap val="-27"/>
        <c:axId val="505805240"/>
        <c:axId val="505800976"/>
      </c:barChart>
      <c:catAx>
        <c:axId val="505805240"/>
        <c:scaling>
          <c:orientation val="minMax"/>
        </c:scaling>
        <c:delete val="1"/>
        <c:axPos val="b"/>
        <c:numFmt formatCode="General" sourceLinked="1"/>
        <c:majorTickMark val="none"/>
        <c:minorTickMark val="none"/>
        <c:tickLblPos val="nextTo"/>
        <c:crossAx val="505800976"/>
        <c:crosses val="autoZero"/>
        <c:auto val="1"/>
        <c:lblAlgn val="ctr"/>
        <c:lblOffset val="100"/>
        <c:noMultiLvlLbl val="0"/>
      </c:catAx>
      <c:valAx>
        <c:axId val="505800976"/>
        <c:scaling>
          <c:orientation val="minMax"/>
          <c:max val="1900"/>
          <c:min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Miles de sacos de 60 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5805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'Peso mucílago, pulpa, g s mucil'!$E$4</c:f>
              <c:strCache>
                <c:ptCount val="1"/>
                <c:pt idx="0">
                  <c:v>pulpal</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'Peso mucílago, pulpa, g s mucil'!$D$5:$D$9</c:f>
              <c:strCache>
                <c:ptCount val="5"/>
                <c:pt idx="0">
                  <c:v>Verde</c:v>
                </c:pt>
                <c:pt idx="1">
                  <c:v>Panton</c:v>
                </c:pt>
                <c:pt idx="2">
                  <c:v>Madura</c:v>
                </c:pt>
                <c:pt idx="3">
                  <c:v>Sobremaduro</c:v>
                </c:pt>
                <c:pt idx="4">
                  <c:v>Saco</c:v>
                </c:pt>
              </c:strCache>
            </c:strRef>
          </c:cat>
          <c:val>
            <c:numRef>
              <c:f>'Peso mucílago, pulpa, g s mucil'!$E$5:$E$9</c:f>
              <c:numCache>
                <c:formatCode>General</c:formatCode>
                <c:ptCount val="5"/>
                <c:pt idx="0">
                  <c:v>39.6</c:v>
                </c:pt>
                <c:pt idx="1">
                  <c:v>41.9</c:v>
                </c:pt>
                <c:pt idx="2">
                  <c:v>43.9</c:v>
                </c:pt>
                <c:pt idx="3">
                  <c:v>45.3</c:v>
                </c:pt>
                <c:pt idx="4">
                  <c:v>33.4</c:v>
                </c:pt>
              </c:numCache>
            </c:numRef>
          </c:val>
          <c:extLst>
            <c:ext xmlns:c16="http://schemas.microsoft.com/office/drawing/2014/chart" uri="{C3380CC4-5D6E-409C-BE32-E72D297353CC}">
              <c16:uniqueId val="{00000000-2F37-4D51-B267-7F4AEAD0759E}"/>
            </c:ext>
          </c:extLst>
        </c:ser>
        <c:ser>
          <c:idx val="1"/>
          <c:order val="1"/>
          <c:tx>
            <c:strRef>
              <c:f>'Peso mucílago, pulpa, g s mucil'!$F$4</c:f>
              <c:strCache>
                <c:ptCount val="1"/>
                <c:pt idx="0">
                  <c:v>mucilage</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'Peso mucílago, pulpa, g s mucil'!$D$5:$D$9</c:f>
              <c:strCache>
                <c:ptCount val="5"/>
                <c:pt idx="0">
                  <c:v>Verde</c:v>
                </c:pt>
                <c:pt idx="1">
                  <c:v>Panton</c:v>
                </c:pt>
                <c:pt idx="2">
                  <c:v>Madura</c:v>
                </c:pt>
                <c:pt idx="3">
                  <c:v>Sobremaduro</c:v>
                </c:pt>
                <c:pt idx="4">
                  <c:v>Saco</c:v>
                </c:pt>
              </c:strCache>
            </c:strRef>
          </c:cat>
          <c:val>
            <c:numRef>
              <c:f>'Peso mucílago, pulpa, g s mucil'!$F$5:$F$9</c:f>
              <c:numCache>
                <c:formatCode>General</c:formatCode>
                <c:ptCount val="5"/>
                <c:pt idx="0">
                  <c:v>1.3</c:v>
                </c:pt>
                <c:pt idx="1">
                  <c:v>8.4</c:v>
                </c:pt>
                <c:pt idx="2">
                  <c:v>10.4</c:v>
                </c:pt>
                <c:pt idx="3">
                  <c:v>9.5</c:v>
                </c:pt>
                <c:pt idx="4">
                  <c:v>0</c:v>
                </c:pt>
              </c:numCache>
            </c:numRef>
          </c:val>
          <c:extLst>
            <c:ext xmlns:c16="http://schemas.microsoft.com/office/drawing/2014/chart" uri="{C3380CC4-5D6E-409C-BE32-E72D297353CC}">
              <c16:uniqueId val="{00000001-2F37-4D51-B267-7F4AEAD0759E}"/>
            </c:ext>
          </c:extLst>
        </c:ser>
        <c:ser>
          <c:idx val="2"/>
          <c:order val="2"/>
          <c:tx>
            <c:strRef>
              <c:f>'Peso mucílago, pulpa, g s mucil'!$G$4</c:f>
              <c:strCache>
                <c:ptCount val="1"/>
                <c:pt idx="0">
                  <c:v>grana sin mucilage</c:v>
                </c:pt>
              </c:strCache>
            </c:strRef>
          </c:tx>
          <c:spPr>
            <a:solidFill>
              <a:schemeClr val="accent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'Peso mucílago, pulpa, g s mucil'!$D$5:$D$9</c:f>
              <c:strCache>
                <c:ptCount val="5"/>
                <c:pt idx="0">
                  <c:v>Verde</c:v>
                </c:pt>
                <c:pt idx="1">
                  <c:v>Panton</c:v>
                </c:pt>
                <c:pt idx="2">
                  <c:v>Madura</c:v>
                </c:pt>
                <c:pt idx="3">
                  <c:v>Sobremaduro</c:v>
                </c:pt>
                <c:pt idx="4">
                  <c:v>Saco</c:v>
                </c:pt>
              </c:strCache>
            </c:strRef>
          </c:cat>
          <c:val>
            <c:numRef>
              <c:f>'Peso mucílago, pulpa, g s mucil'!$G$5:$G$9</c:f>
              <c:numCache>
                <c:formatCode>General</c:formatCode>
                <c:ptCount val="5"/>
                <c:pt idx="0">
                  <c:v>57.2</c:v>
                </c:pt>
                <c:pt idx="1">
                  <c:v>48.3</c:v>
                </c:pt>
                <c:pt idx="2">
                  <c:v>44.8</c:v>
                </c:pt>
                <c:pt idx="3">
                  <c:v>44.5</c:v>
                </c:pt>
                <c:pt idx="4">
                  <c:v>65.7</c:v>
                </c:pt>
              </c:numCache>
            </c:numRef>
          </c:val>
          <c:extLst>
            <c:ext xmlns:c16="http://schemas.microsoft.com/office/drawing/2014/chart" uri="{C3380CC4-5D6E-409C-BE32-E72D297353CC}">
              <c16:uniqueId val="{00000002-2F37-4D51-B267-7F4AEAD0759E}"/>
            </c:ext>
          </c:extLst>
        </c:ser>
        <c:dLbls>
          <c:showLegendKey val="0"/>
          <c:showVal val="0"/>
          <c:showCatName val="0"/>
          <c:showSerName val="0"/>
          <c:showPercent val="0"/>
          <c:showBubbleSize val="0"/>
        </c:dLbls>
        <c:gapWidth val="219"/>
        <c:overlap val="-27"/>
        <c:axId val="591249080"/>
        <c:axId val="591250064"/>
      </c:barChart>
      <c:catAx>
        <c:axId val="591249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1250064"/>
        <c:crosses val="autoZero"/>
        <c:auto val="1"/>
        <c:lblAlgn val="ctr"/>
        <c:lblOffset val="100"/>
        <c:noMultiLvlLbl val="0"/>
      </c:catAx>
      <c:valAx>
        <c:axId val="591250064"/>
        <c:scaling>
          <c:orientation val="minMax"/>
          <c:max val="70"/>
        </c:scaling>
        <c:delete val="1"/>
        <c:axPos val="l"/>
        <c:numFmt formatCode="General" sourceLinked="1"/>
        <c:majorTickMark val="none"/>
        <c:minorTickMark val="none"/>
        <c:tickLblPos val="nextTo"/>
        <c:crossAx val="591249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col"/>
        <c:grouping val="clustered"/>
        <c:varyColors val="1"/>
        <c:ser>
          <c:idx val="0"/>
          <c:order val="0"/>
          <c:invertIfNegative val="0"/>
          <c:dPt>
            <c:idx val="0"/>
            <c:invertIfNegative val="0"/>
            <c:bubble3D val="0"/>
            <c:spPr>
              <a:solidFill>
                <a:schemeClr val="accent2">
                  <a:shade val="41000"/>
                </a:schemeClr>
              </a:solidFill>
              <a:ln>
                <a:noFill/>
              </a:ln>
              <a:effectLst/>
            </c:spPr>
            <c:extLst>
              <c:ext xmlns:c16="http://schemas.microsoft.com/office/drawing/2014/chart" uri="{C3380CC4-5D6E-409C-BE32-E72D297353CC}">
                <c16:uniqueId val="{00000001-79E7-488E-98B6-F3E310CB2823}"/>
              </c:ext>
            </c:extLst>
          </c:dPt>
          <c:dPt>
            <c:idx val="1"/>
            <c:invertIfNegative val="0"/>
            <c:bubble3D val="0"/>
            <c:spPr>
              <a:solidFill>
                <a:schemeClr val="accent2">
                  <a:shade val="53000"/>
                </a:schemeClr>
              </a:solidFill>
              <a:ln>
                <a:noFill/>
              </a:ln>
              <a:effectLst/>
            </c:spPr>
            <c:extLst>
              <c:ext xmlns:c16="http://schemas.microsoft.com/office/drawing/2014/chart" uri="{C3380CC4-5D6E-409C-BE32-E72D297353CC}">
                <c16:uniqueId val="{00000003-79E7-488E-98B6-F3E310CB2823}"/>
              </c:ext>
            </c:extLst>
          </c:dPt>
          <c:dPt>
            <c:idx val="2"/>
            <c:invertIfNegative val="0"/>
            <c:bubble3D val="0"/>
            <c:spPr>
              <a:solidFill>
                <a:schemeClr val="accent2">
                  <a:shade val="65000"/>
                </a:schemeClr>
              </a:solidFill>
              <a:ln>
                <a:noFill/>
              </a:ln>
              <a:effectLst/>
            </c:spPr>
            <c:extLst>
              <c:ext xmlns:c16="http://schemas.microsoft.com/office/drawing/2014/chart" uri="{C3380CC4-5D6E-409C-BE32-E72D297353CC}">
                <c16:uniqueId val="{00000005-79E7-488E-98B6-F3E310CB2823}"/>
              </c:ext>
            </c:extLst>
          </c:dPt>
          <c:dPt>
            <c:idx val="3"/>
            <c:invertIfNegative val="0"/>
            <c:bubble3D val="0"/>
            <c:spPr>
              <a:solidFill>
                <a:schemeClr val="accent2">
                  <a:shade val="76000"/>
                </a:schemeClr>
              </a:solidFill>
              <a:ln>
                <a:noFill/>
              </a:ln>
              <a:effectLst/>
            </c:spPr>
            <c:extLst>
              <c:ext xmlns:c16="http://schemas.microsoft.com/office/drawing/2014/chart" uri="{C3380CC4-5D6E-409C-BE32-E72D297353CC}">
                <c16:uniqueId val="{00000007-79E7-488E-98B6-F3E310CB2823}"/>
              </c:ext>
            </c:extLst>
          </c:dPt>
          <c:dPt>
            <c:idx val="4"/>
            <c:invertIfNegative val="0"/>
            <c:bubble3D val="0"/>
            <c:spPr>
              <a:solidFill>
                <a:schemeClr val="accent2">
                  <a:shade val="88000"/>
                </a:schemeClr>
              </a:solidFill>
              <a:ln>
                <a:noFill/>
              </a:ln>
              <a:effectLst/>
            </c:spPr>
            <c:extLst>
              <c:ext xmlns:c16="http://schemas.microsoft.com/office/drawing/2014/chart" uri="{C3380CC4-5D6E-409C-BE32-E72D297353CC}">
                <c16:uniqueId val="{00000009-79E7-488E-98B6-F3E310CB2823}"/>
              </c:ext>
            </c:extLst>
          </c:dPt>
          <c:dPt>
            <c:idx val="5"/>
            <c:invertIfNegative val="0"/>
            <c:bubble3D val="0"/>
            <c:spPr>
              <a:solidFill>
                <a:schemeClr val="accent2"/>
              </a:solidFill>
              <a:ln>
                <a:noFill/>
              </a:ln>
              <a:effectLst/>
            </c:spPr>
            <c:extLst>
              <c:ext xmlns:c16="http://schemas.microsoft.com/office/drawing/2014/chart" uri="{C3380CC4-5D6E-409C-BE32-E72D297353CC}">
                <c16:uniqueId val="{0000000B-79E7-488E-98B6-F3E310CB2823}"/>
              </c:ext>
            </c:extLst>
          </c:dPt>
          <c:dPt>
            <c:idx val="6"/>
            <c:invertIfNegative val="0"/>
            <c:bubble3D val="0"/>
            <c:spPr>
              <a:solidFill>
                <a:schemeClr val="accent2">
                  <a:tint val="89000"/>
                </a:schemeClr>
              </a:solidFill>
              <a:ln>
                <a:noFill/>
              </a:ln>
              <a:effectLst/>
            </c:spPr>
            <c:extLst>
              <c:ext xmlns:c16="http://schemas.microsoft.com/office/drawing/2014/chart" uri="{C3380CC4-5D6E-409C-BE32-E72D297353CC}">
                <c16:uniqueId val="{0000000D-79E7-488E-98B6-F3E310CB2823}"/>
              </c:ext>
            </c:extLst>
          </c:dPt>
          <c:dPt>
            <c:idx val="7"/>
            <c:invertIfNegative val="0"/>
            <c:bubble3D val="0"/>
            <c:spPr>
              <a:solidFill>
                <a:schemeClr val="accent2">
                  <a:tint val="77000"/>
                </a:schemeClr>
              </a:solidFill>
              <a:ln>
                <a:noFill/>
              </a:ln>
              <a:effectLst/>
            </c:spPr>
            <c:extLst>
              <c:ext xmlns:c16="http://schemas.microsoft.com/office/drawing/2014/chart" uri="{C3380CC4-5D6E-409C-BE32-E72D297353CC}">
                <c16:uniqueId val="{0000000F-79E7-488E-98B6-F3E310CB2823}"/>
              </c:ext>
            </c:extLst>
          </c:dPt>
          <c:dPt>
            <c:idx val="8"/>
            <c:invertIfNegative val="0"/>
            <c:bubble3D val="0"/>
            <c:spPr>
              <a:solidFill>
                <a:schemeClr val="accent2">
                  <a:tint val="65000"/>
                </a:schemeClr>
              </a:solidFill>
              <a:ln>
                <a:noFill/>
              </a:ln>
              <a:effectLst/>
            </c:spPr>
            <c:extLst>
              <c:ext xmlns:c16="http://schemas.microsoft.com/office/drawing/2014/chart" uri="{C3380CC4-5D6E-409C-BE32-E72D297353CC}">
                <c16:uniqueId val="{00000011-79E7-488E-98B6-F3E310CB2823}"/>
              </c:ext>
            </c:extLst>
          </c:dPt>
          <c:dPt>
            <c:idx val="9"/>
            <c:invertIfNegative val="0"/>
            <c:bubble3D val="0"/>
            <c:spPr>
              <a:solidFill>
                <a:schemeClr val="accent2">
                  <a:tint val="54000"/>
                </a:schemeClr>
              </a:solidFill>
              <a:ln>
                <a:noFill/>
              </a:ln>
              <a:effectLst/>
            </c:spPr>
            <c:extLst>
              <c:ext xmlns:c16="http://schemas.microsoft.com/office/drawing/2014/chart" uri="{C3380CC4-5D6E-409C-BE32-E72D297353CC}">
                <c16:uniqueId val="{00000013-79E7-488E-98B6-F3E310CB2823}"/>
              </c:ext>
            </c:extLst>
          </c:dPt>
          <c:dPt>
            <c:idx val="10"/>
            <c:invertIfNegative val="0"/>
            <c:bubble3D val="0"/>
            <c:spPr>
              <a:solidFill>
                <a:schemeClr val="accent2">
                  <a:tint val="42000"/>
                </a:schemeClr>
              </a:solidFill>
              <a:ln>
                <a:noFill/>
              </a:ln>
              <a:effectLst/>
            </c:spPr>
            <c:extLst>
              <c:ext xmlns:c16="http://schemas.microsoft.com/office/drawing/2014/chart" uri="{C3380CC4-5D6E-409C-BE32-E72D297353CC}">
                <c16:uniqueId val="{00000015-79E7-488E-98B6-F3E310CB282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'exportaciones paises'!$D$6:$D$16</c:f>
              <c:strCache>
                <c:ptCount val="11"/>
                <c:pt idx="0">
                  <c:v>Estados Unidos</c:v>
                </c:pt>
                <c:pt idx="1">
                  <c:v>Japan</c:v>
                </c:pt>
                <c:pt idx="2">
                  <c:v>Alemania</c:v>
                </c:pt>
                <c:pt idx="3">
                  <c:v>Rumania</c:v>
                </c:pt>
                <c:pt idx="4">
                  <c:v>Chile</c:v>
                </c:pt>
                <c:pt idx="5">
                  <c:v>Corea del sur</c:v>
                </c:pt>
                <c:pt idx="6">
                  <c:v>Eslovenia</c:v>
                </c:pt>
                <c:pt idx="7">
                  <c:v>China</c:v>
                </c:pt>
                <c:pt idx="8">
                  <c:v>Canada</c:v>
                </c:pt>
                <c:pt idx="9">
                  <c:v>Reino Unido</c:v>
                </c:pt>
                <c:pt idx="10">
                  <c:v>Italia</c:v>
                </c:pt>
              </c:strCache>
            </c:strRef>
          </c:cat>
          <c:val>
            <c:numRef>
              <c:f>'exportaciones paises'!$E$6:$E$16</c:f>
              <c:numCache>
                <c:formatCode>"$"\ #,##0</c:formatCode>
                <c:ptCount val="11"/>
                <c:pt idx="0">
                  <c:v>28090600</c:v>
                </c:pt>
                <c:pt idx="1">
                  <c:v>6810647</c:v>
                </c:pt>
                <c:pt idx="2">
                  <c:v>4480224</c:v>
                </c:pt>
                <c:pt idx="3">
                  <c:v>3635831</c:v>
                </c:pt>
                <c:pt idx="4">
                  <c:v>3261898</c:v>
                </c:pt>
                <c:pt idx="5">
                  <c:v>3020322</c:v>
                </c:pt>
                <c:pt idx="6">
                  <c:v>2942641</c:v>
                </c:pt>
                <c:pt idx="7">
                  <c:v>2914829</c:v>
                </c:pt>
                <c:pt idx="8">
                  <c:v>2773759</c:v>
                </c:pt>
                <c:pt idx="9">
                  <c:v>2494225</c:v>
                </c:pt>
                <c:pt idx="10">
                  <c:v>1744918</c:v>
                </c:pt>
              </c:numCache>
            </c:numRef>
          </c:val>
          <c:extLst>
            <c:ext xmlns:c16="http://schemas.microsoft.com/office/drawing/2014/chart" uri="{C3380CC4-5D6E-409C-BE32-E72D297353CC}">
              <c16:uniqueId val="{00000000-51CE-4AC9-8265-349D3AAF7D9A}"/>
            </c:ext>
          </c:extLst>
        </c:ser>
        <c:dLbls>
          <c:showLegendKey val="0"/>
          <c:showVal val="0"/>
          <c:showCatName val="0"/>
          <c:showSerName val="0"/>
          <c:showPercent val="0"/>
          <c:showBubbleSize val="0"/>
        </c:dLbls>
        <c:gapWidth val="219"/>
        <c:overlap val="-27"/>
        <c:axId val="395236328"/>
        <c:axId val="395235344"/>
      </c:barChart>
      <c:catAx>
        <c:axId val="395236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5235344"/>
        <c:crosses val="autoZero"/>
        <c:auto val="1"/>
        <c:lblAlgn val="ctr"/>
        <c:lblOffset val="100"/>
        <c:noMultiLvlLbl val="0"/>
      </c:catAx>
      <c:valAx>
        <c:axId val="395235344"/>
        <c:scaling>
          <c:orientation val="minMax"/>
        </c:scaling>
        <c:delete val="1"/>
        <c:axPos val="l"/>
        <c:numFmt formatCode="&quot;$&quot;\ #,##0" sourceLinked="1"/>
        <c:majorTickMark val="none"/>
        <c:minorTickMark val="none"/>
        <c:tickLblPos val="nextTo"/>
        <c:crossAx val="395236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1"/>
          <c:order val="0"/>
          <c:dPt>
            <c:idx val="0"/>
            <c:bubble3D val="0"/>
            <c:spPr>
              <a:solidFill>
                <a:schemeClr val="accent6">
                  <a:lumMod val="60000"/>
                  <a:lumOff val="40000"/>
                </a:schemeClr>
              </a:solidFill>
            </c:spPr>
            <c:extLst>
              <c:ext xmlns:c16="http://schemas.microsoft.com/office/drawing/2014/chart" uri="{C3380CC4-5D6E-409C-BE32-E72D297353CC}">
                <c16:uniqueId val="{0000000F-08A0-4A64-8E12-019F0781D6F6}"/>
              </c:ext>
            </c:extLst>
          </c:dPt>
          <c:dPt>
            <c:idx val="1"/>
            <c:bubble3D val="0"/>
            <c:spPr>
              <a:solidFill>
                <a:schemeClr val="accent2">
                  <a:lumMod val="40000"/>
                  <a:lumOff val="60000"/>
                </a:schemeClr>
              </a:solidFill>
            </c:spPr>
            <c:extLst>
              <c:ext xmlns:c16="http://schemas.microsoft.com/office/drawing/2014/chart" uri="{C3380CC4-5D6E-409C-BE32-E72D297353CC}">
                <c16:uniqueId val="{00000010-08A0-4A64-8E12-019F0781D6F6}"/>
              </c:ext>
            </c:extLst>
          </c:dPt>
          <c:dPt>
            <c:idx val="2"/>
            <c:bubble3D val="0"/>
            <c:spPr>
              <a:solidFill>
                <a:schemeClr val="accent1">
                  <a:lumMod val="60000"/>
                  <a:lumOff val="40000"/>
                </a:schemeClr>
              </a:solidFill>
            </c:spPr>
            <c:extLst>
              <c:ext xmlns:c16="http://schemas.microsoft.com/office/drawing/2014/chart" uri="{C3380CC4-5D6E-409C-BE32-E72D297353CC}">
                <c16:uniqueId val="{00000011-08A0-4A64-8E12-019F0781D6F6}"/>
              </c:ext>
            </c:extLst>
          </c:dPt>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'Torta de sectores economicos'!$F$7:$F$9</c:f>
              <c:strCache>
                <c:ptCount val="3"/>
                <c:pt idx="0">
                  <c:v>Agrícola</c:v>
                </c:pt>
                <c:pt idx="1">
                  <c:v>Pecuaria</c:v>
                </c:pt>
                <c:pt idx="2">
                  <c:v>Piscicultura</c:v>
                </c:pt>
              </c:strCache>
            </c:strRef>
          </c:cat>
          <c:val>
            <c:numRef>
              <c:f>'Torta de sectores economicos'!$G$7:$G$9</c:f>
              <c:numCache>
                <c:formatCode>0.0%</c:formatCode>
                <c:ptCount val="3"/>
                <c:pt idx="0">
                  <c:v>0.60299999999999998</c:v>
                </c:pt>
                <c:pt idx="1">
                  <c:v>0.36</c:v>
                </c:pt>
                <c:pt idx="2">
                  <c:v>3.6999999999999998E-2</c:v>
                </c:pt>
              </c:numCache>
            </c:numRef>
          </c:val>
          <c:extLst>
            <c:ext xmlns:c16="http://schemas.microsoft.com/office/drawing/2014/chart" uri="{C3380CC4-5D6E-409C-BE32-E72D297353CC}">
              <c16:uniqueId val="{0000000E-08A0-4A64-8E12-019F0781D6F6}"/>
            </c:ext>
          </c:extLst>
        </c:ser>
        <c:ser>
          <c:idx val="0"/>
          <c:order val="1"/>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8-08A0-4A64-8E12-019F0781D6F6}"/>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A-08A0-4A64-8E12-019F0781D6F6}"/>
              </c:ext>
            </c:extLst>
          </c:dPt>
          <c:dPt>
            <c:idx val="2"/>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C-08A0-4A64-8E12-019F0781D6F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'Torta de sectores economicos'!$F$7:$F$9</c:f>
              <c:strCache>
                <c:ptCount val="3"/>
                <c:pt idx="0">
                  <c:v>Agrícola</c:v>
                </c:pt>
                <c:pt idx="1">
                  <c:v>Pecuaria</c:v>
                </c:pt>
                <c:pt idx="2">
                  <c:v>Piscicultura</c:v>
                </c:pt>
              </c:strCache>
            </c:strRef>
          </c:cat>
          <c:val>
            <c:numRef>
              <c:f>'Torta de sectores economicos'!$G$7:$G$9</c:f>
              <c:numCache>
                <c:formatCode>0.0%</c:formatCode>
                <c:ptCount val="3"/>
                <c:pt idx="0">
                  <c:v>0.60299999999999998</c:v>
                </c:pt>
                <c:pt idx="1">
                  <c:v>0.36</c:v>
                </c:pt>
                <c:pt idx="2">
                  <c:v>3.6999999999999998E-2</c:v>
                </c:pt>
              </c:numCache>
            </c:numRef>
          </c:val>
          <c:extLst>
            <c:ext xmlns:c16="http://schemas.microsoft.com/office/drawing/2014/chart" uri="{C3380CC4-5D6E-409C-BE32-E72D297353CC}">
              <c16:uniqueId val="{0000000D-08A0-4A64-8E12-019F0781D6F6}"/>
            </c:ext>
          </c:extLst>
        </c:ser>
        <c:dLbls>
          <c:dLblPos val="bestFit"/>
          <c:showLegendKey val="0"/>
          <c:showVal val="1"/>
          <c:showCatName val="0"/>
          <c:showSerName val="0"/>
          <c:showPercent val="0"/>
          <c:showBubbleSize val="0"/>
          <c:showLeaderLines val="1"/>
        </c:dLbls>
        <c:firstSliceAng val="0"/>
      </c:pieChart>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314325</xdr:colOff>
      <xdr:row>3</xdr:row>
      <xdr:rowOff>114300</xdr:rowOff>
    </xdr:from>
    <xdr:to>
      <xdr:col>9</xdr:col>
      <xdr:colOff>419100</xdr:colOff>
      <xdr:row>25</xdr:row>
      <xdr:rowOff>133350</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076325" y="685800"/>
          <a:ext cx="6200775" cy="421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b="1" i="1">
              <a:latin typeface="Arial" panose="020B0604020202020204" pitchFamily="34" charset="0"/>
              <a:cs typeface="Arial" panose="020B0604020202020204" pitchFamily="34" charset="0"/>
            </a:rPr>
            <a:t>UNIVERSIDAD PILOTO DE COLOMBIA </a:t>
          </a:r>
        </a:p>
        <a:p>
          <a:pPr algn="ctr"/>
          <a:endParaRPr lang="en-US" sz="2000" b="1" i="1">
            <a:latin typeface="Arial" panose="020B0604020202020204" pitchFamily="34" charset="0"/>
            <a:cs typeface="Arial" panose="020B0604020202020204" pitchFamily="34" charset="0"/>
          </a:endParaRPr>
        </a:p>
        <a:p>
          <a:pPr algn="ctr"/>
          <a:endParaRPr lang="en-US" sz="2000" b="1" i="1">
            <a:latin typeface="Arial" panose="020B0604020202020204" pitchFamily="34" charset="0"/>
            <a:cs typeface="Arial" panose="020B0604020202020204" pitchFamily="34" charset="0"/>
          </a:endParaRPr>
        </a:p>
        <a:p>
          <a:pPr algn="ctr"/>
          <a:r>
            <a:rPr lang="en-US" sz="2000" b="1" i="1">
              <a:latin typeface="Arial" panose="020B0604020202020204" pitchFamily="34" charset="0"/>
              <a:cs typeface="Arial" panose="020B0604020202020204" pitchFamily="34" charset="0"/>
            </a:rPr>
            <a:t>FABIAN ANDREY ROJAS YATE </a:t>
          </a:r>
        </a:p>
        <a:p>
          <a:pPr algn="ctr"/>
          <a:endParaRPr lang="en-US" sz="2000" b="1" i="1">
            <a:latin typeface="Arial" panose="020B0604020202020204" pitchFamily="34" charset="0"/>
            <a:cs typeface="Arial" panose="020B0604020202020204" pitchFamily="34" charset="0"/>
          </a:endParaRPr>
        </a:p>
        <a:p>
          <a:pPr algn="ctr"/>
          <a:endParaRPr lang="en-US" sz="2000" b="1" i="1">
            <a:latin typeface="Arial" panose="020B0604020202020204" pitchFamily="34" charset="0"/>
            <a:cs typeface="Arial" panose="020B0604020202020204" pitchFamily="34" charset="0"/>
          </a:endParaRPr>
        </a:p>
        <a:p>
          <a:pPr algn="ctr"/>
          <a:r>
            <a:rPr lang="en-US" sz="2000" b="1" i="1">
              <a:latin typeface="Arial" panose="020B0604020202020204" pitchFamily="34" charset="0"/>
              <a:cs typeface="Arial" panose="020B0604020202020204" pitchFamily="34" charset="0"/>
            </a:rPr>
            <a:t>TABLAS Y GRAFICAS ELABORADAS PARA PROYECTO DE GRADO INTERNACIONALIZACION DE CAFES</a:t>
          </a:r>
          <a:r>
            <a:rPr lang="en-US" sz="2000" b="1" i="1" baseline="0">
              <a:latin typeface="Arial" panose="020B0604020202020204" pitchFamily="34" charset="0"/>
              <a:cs typeface="Arial" panose="020B0604020202020204" pitchFamily="34" charset="0"/>
            </a:rPr>
            <a:t> ESPECIALES </a:t>
          </a:r>
        </a:p>
        <a:p>
          <a:pPr algn="ctr"/>
          <a:endParaRPr lang="en-US" sz="2000" b="1" i="1" baseline="0">
            <a:latin typeface="Arial" panose="020B0604020202020204" pitchFamily="34" charset="0"/>
            <a:cs typeface="Arial" panose="020B0604020202020204" pitchFamily="34" charset="0"/>
          </a:endParaRPr>
        </a:p>
        <a:p>
          <a:pPr algn="ctr"/>
          <a:endParaRPr lang="en-US" sz="2000" b="1" i="1" baseline="0">
            <a:latin typeface="Arial" panose="020B0604020202020204" pitchFamily="34" charset="0"/>
            <a:cs typeface="Arial" panose="020B0604020202020204" pitchFamily="34" charset="0"/>
          </a:endParaRPr>
        </a:p>
        <a:p>
          <a:pPr algn="ctr"/>
          <a:r>
            <a:rPr lang="en-US" sz="2000" b="1" i="1" baseline="0">
              <a:latin typeface="Arial" panose="020B0604020202020204" pitchFamily="34" charset="0"/>
              <a:cs typeface="Arial" panose="020B0604020202020204" pitchFamily="34" charset="0"/>
            </a:rPr>
            <a:t>BOGOTA, 2024</a:t>
          </a:r>
          <a:endParaRPr lang="en-US" sz="2000" b="1" i="1">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9525</xdr:colOff>
      <xdr:row>8</xdr:row>
      <xdr:rowOff>133350</xdr:rowOff>
    </xdr:from>
    <xdr:to>
      <xdr:col>5</xdr:col>
      <xdr:colOff>3362325</xdr:colOff>
      <xdr:row>13</xdr:row>
      <xdr:rowOff>161925</xdr:rowOff>
    </xdr:to>
    <xdr:sp macro="" textlink="">
      <xdr:nvSpPr>
        <xdr:cNvPr id="2" name="CuadroTexto 1">
          <a:extLst>
            <a:ext uri="{FF2B5EF4-FFF2-40B4-BE49-F238E27FC236}">
              <a16:creationId xmlns:a16="http://schemas.microsoft.com/office/drawing/2014/main" id="{00000000-0008-0000-0900-000002000000}"/>
            </a:ext>
          </a:extLst>
        </xdr:cNvPr>
        <xdr:cNvSpPr txBox="1"/>
      </xdr:nvSpPr>
      <xdr:spPr>
        <a:xfrm>
          <a:off x="3057525" y="4381500"/>
          <a:ext cx="5991225"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Consejo Municipal para la Gestión del Riesgo del Municipio de Anolaima. (2012). </a:t>
          </a:r>
          <a:r>
            <a:rPr lang="es-ES" sz="1100" i="1">
              <a:solidFill>
                <a:schemeClr val="dk1"/>
              </a:solidFill>
              <a:effectLst/>
              <a:latin typeface="+mn-lt"/>
              <a:ea typeface="+mn-ea"/>
              <a:cs typeface="+mn-cs"/>
            </a:rPr>
            <a:t>PLAN LOCAL DE EMERGENCIA Y CONTINGENCIAS (PLEC’s).</a:t>
          </a:r>
          <a:r>
            <a:rPr lang="es-ES" sz="1100">
              <a:solidFill>
                <a:schemeClr val="dk1"/>
              </a:solidFill>
              <a:effectLst/>
              <a:latin typeface="+mn-lt"/>
              <a:ea typeface="+mn-ea"/>
              <a:cs typeface="+mn-cs"/>
            </a:rPr>
            <a:t> Anolaima: Departamento de Cundinamarca Municipio de Anolaima. Obtenido de http://repositorio.gestiondelriesgo.gov.co/bitstream/handle/20.500.11762/390/PMGR%20Anolaima%20Cundinamarca.pdf?sequence=1</a:t>
          </a:r>
          <a:endParaRPr lang="en-US" sz="1100">
            <a:solidFill>
              <a:schemeClr val="dk1"/>
            </a:solidFill>
            <a:effectLst/>
            <a:latin typeface="+mn-lt"/>
            <a:ea typeface="+mn-ea"/>
            <a:cs typeface="+mn-cs"/>
          </a:endParaRPr>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323850</xdr:colOff>
      <xdr:row>6</xdr:row>
      <xdr:rowOff>4762</xdr:rowOff>
    </xdr:from>
    <xdr:to>
      <xdr:col>13</xdr:col>
      <xdr:colOff>323850</xdr:colOff>
      <xdr:row>20</xdr:row>
      <xdr:rowOff>52387</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21</xdr:row>
      <xdr:rowOff>0</xdr:rowOff>
    </xdr:from>
    <xdr:to>
      <xdr:col>14</xdr:col>
      <xdr:colOff>657225</xdr:colOff>
      <xdr:row>26</xdr:row>
      <xdr:rowOff>28575</xdr:rowOff>
    </xdr:to>
    <xdr:sp macro="" textlink="">
      <xdr:nvSpPr>
        <xdr:cNvPr id="3" name="CuadroTexto 2">
          <a:extLst>
            <a:ext uri="{FF2B5EF4-FFF2-40B4-BE49-F238E27FC236}">
              <a16:creationId xmlns:a16="http://schemas.microsoft.com/office/drawing/2014/main" id="{00000000-0008-0000-0A00-000003000000}"/>
            </a:ext>
          </a:extLst>
        </xdr:cNvPr>
        <xdr:cNvSpPr txBox="1"/>
      </xdr:nvSpPr>
      <xdr:spPr>
        <a:xfrm>
          <a:off x="5334000" y="4029075"/>
          <a:ext cx="5991225"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Consejo Municipal para la Gestión del Riesgo del Municipio de Anolaima. (2012). </a:t>
          </a:r>
          <a:r>
            <a:rPr lang="es-ES" sz="1100" i="1">
              <a:solidFill>
                <a:schemeClr val="dk1"/>
              </a:solidFill>
              <a:effectLst/>
              <a:latin typeface="+mn-lt"/>
              <a:ea typeface="+mn-ea"/>
              <a:cs typeface="+mn-cs"/>
            </a:rPr>
            <a:t>PLAN LOCAL DE EMERGENCIA Y CONTINGENCIAS (PLEC’s).</a:t>
          </a:r>
          <a:r>
            <a:rPr lang="es-ES" sz="1100">
              <a:solidFill>
                <a:schemeClr val="dk1"/>
              </a:solidFill>
              <a:effectLst/>
              <a:latin typeface="+mn-lt"/>
              <a:ea typeface="+mn-ea"/>
              <a:cs typeface="+mn-cs"/>
            </a:rPr>
            <a:t> Anolaima: Departamento de Cundinamarca Municipio de Anolaima. Obtenido de http://repositorio.gestiondelriesgo.gov.co/bitstream/handle/20.500.11762/390/PMGR%20Anolaima%20Cundinamarca.pdf?sequence=1</a:t>
          </a:r>
          <a:endParaRPr lang="en-US" sz="1100">
            <a:solidFill>
              <a:schemeClr val="dk1"/>
            </a:solidFill>
            <a:effectLst/>
            <a:latin typeface="+mn-lt"/>
            <a:ea typeface="+mn-ea"/>
            <a:cs typeface="+mn-cs"/>
          </a:endParaRPr>
        </a:p>
        <a:p>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10</xdr:row>
      <xdr:rowOff>0</xdr:rowOff>
    </xdr:from>
    <xdr:to>
      <xdr:col>8</xdr:col>
      <xdr:colOff>142875</xdr:colOff>
      <xdr:row>15</xdr:row>
      <xdr:rowOff>9525</xdr:rowOff>
    </xdr:to>
    <xdr:sp macro="" textlink="">
      <xdr:nvSpPr>
        <xdr:cNvPr id="2" name="CuadroTexto 1">
          <a:extLst>
            <a:ext uri="{FF2B5EF4-FFF2-40B4-BE49-F238E27FC236}">
              <a16:creationId xmlns:a16="http://schemas.microsoft.com/office/drawing/2014/main" id="{00000000-0008-0000-0B00-000002000000}"/>
            </a:ext>
          </a:extLst>
        </xdr:cNvPr>
        <xdr:cNvSpPr txBox="1"/>
      </xdr:nvSpPr>
      <xdr:spPr>
        <a:xfrm>
          <a:off x="2286000" y="2514600"/>
          <a:ext cx="5991225"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Consejo Municipal para la Gestión del Riesgo del Municipio de Anolaima. (2012). </a:t>
          </a:r>
          <a:r>
            <a:rPr lang="es-ES" sz="1100" i="1">
              <a:solidFill>
                <a:schemeClr val="dk1"/>
              </a:solidFill>
              <a:effectLst/>
              <a:latin typeface="+mn-lt"/>
              <a:ea typeface="+mn-ea"/>
              <a:cs typeface="+mn-cs"/>
            </a:rPr>
            <a:t>PLAN LOCAL DE EMERGENCIA Y CONTINGENCIAS (PLEC’s).</a:t>
          </a:r>
          <a:r>
            <a:rPr lang="es-ES" sz="1100">
              <a:solidFill>
                <a:schemeClr val="dk1"/>
              </a:solidFill>
              <a:effectLst/>
              <a:latin typeface="+mn-lt"/>
              <a:ea typeface="+mn-ea"/>
              <a:cs typeface="+mn-cs"/>
            </a:rPr>
            <a:t> Anolaima: Departamento de Cundinamarca Municipio de Anolaima. Obtenido de http://repositorio.gestiondelriesgo.gov.co/bitstream/handle/20.500.11762/390/PMGR%20Anolaima%20Cundinamarca.pdf?sequence=1</a:t>
          </a:r>
          <a:endParaRPr lang="en-US" sz="1100">
            <a:solidFill>
              <a:schemeClr val="dk1"/>
            </a:solidFill>
            <a:effectLst/>
            <a:latin typeface="+mn-lt"/>
            <a:ea typeface="+mn-ea"/>
            <a:cs typeface="+mn-cs"/>
          </a:endParaRPr>
        </a:p>
        <a:p>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9525</xdr:colOff>
      <xdr:row>9</xdr:row>
      <xdr:rowOff>171450</xdr:rowOff>
    </xdr:from>
    <xdr:to>
      <xdr:col>7</xdr:col>
      <xdr:colOff>1628775</xdr:colOff>
      <xdr:row>16</xdr:row>
      <xdr:rowOff>171450</xdr:rowOff>
    </xdr:to>
    <xdr:sp macro="" textlink="">
      <xdr:nvSpPr>
        <xdr:cNvPr id="2" name="CuadroTexto 1">
          <a:extLst>
            <a:ext uri="{FF2B5EF4-FFF2-40B4-BE49-F238E27FC236}">
              <a16:creationId xmlns:a16="http://schemas.microsoft.com/office/drawing/2014/main" id="{00000000-0008-0000-0C00-000002000000}"/>
            </a:ext>
          </a:extLst>
        </xdr:cNvPr>
        <xdr:cNvSpPr txBox="1"/>
      </xdr:nvSpPr>
      <xdr:spPr>
        <a:xfrm>
          <a:off x="4581525" y="4791075"/>
          <a:ext cx="3067050"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Ractem. (4 de mayo de 2023). </a:t>
          </a:r>
          <a:r>
            <a:rPr lang="es-ES" sz="1100" i="1">
              <a:solidFill>
                <a:schemeClr val="dk1"/>
              </a:solidFill>
              <a:effectLst/>
              <a:latin typeface="+mn-lt"/>
              <a:ea typeface="+mn-ea"/>
              <a:cs typeface="+mn-cs"/>
            </a:rPr>
            <a:t>Ractem Ranking System</a:t>
          </a:r>
          <a:r>
            <a:rPr lang="es-ES" sz="1100">
              <a:solidFill>
                <a:schemeClr val="dk1"/>
              </a:solidFill>
              <a:effectLst/>
              <a:latin typeface="+mn-lt"/>
              <a:ea typeface="+mn-ea"/>
              <a:cs typeface="+mn-cs"/>
            </a:rPr>
            <a:t>. Obtenido de https://www.ractem.es/blog/estrategia-distribucion-selectiva#:~:text=La%20estrategia%20de%20distribuci%C3%B3n%20selectiva,la%20intensiva%20y%20la%20exclusiva.</a:t>
          </a:r>
          <a:endParaRPr lang="en-US" sz="1100">
            <a:solidFill>
              <a:schemeClr val="dk1"/>
            </a:solidFill>
            <a:effectLst/>
            <a:latin typeface="+mn-lt"/>
            <a:ea typeface="+mn-ea"/>
            <a:cs typeface="+mn-cs"/>
          </a:endParaRPr>
        </a:p>
        <a:p>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9525</xdr:colOff>
      <xdr:row>11</xdr:row>
      <xdr:rowOff>76200</xdr:rowOff>
    </xdr:from>
    <xdr:to>
      <xdr:col>9</xdr:col>
      <xdr:colOff>1085850</xdr:colOff>
      <xdr:row>24</xdr:row>
      <xdr:rowOff>66675</xdr:rowOff>
    </xdr:to>
    <xdr:sp macro="" textlink="">
      <xdr:nvSpPr>
        <xdr:cNvPr id="2" name="CuadroTexto 1">
          <a:extLst>
            <a:ext uri="{FF2B5EF4-FFF2-40B4-BE49-F238E27FC236}">
              <a16:creationId xmlns:a16="http://schemas.microsoft.com/office/drawing/2014/main" id="{00000000-0008-0000-0D00-000002000000}"/>
            </a:ext>
          </a:extLst>
        </xdr:cNvPr>
        <xdr:cNvSpPr txBox="1"/>
      </xdr:nvSpPr>
      <xdr:spPr>
        <a:xfrm>
          <a:off x="4448175" y="7772400"/>
          <a:ext cx="3362325" cy="2466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Balentine, D. (2021). </a:t>
          </a:r>
          <a:r>
            <a:rPr lang="es-ES" sz="1100" i="1">
              <a:solidFill>
                <a:schemeClr val="dk1"/>
              </a:solidFill>
              <a:effectLst/>
              <a:latin typeface="+mn-lt"/>
              <a:ea typeface="+mn-ea"/>
              <a:cs typeface="+mn-cs"/>
            </a:rPr>
            <a:t>Requisitos para etiquetado de alimentos de la FDA y actualizaciones en la etiqueta de información nutricional y tamaños de las porciones.</a:t>
          </a:r>
          <a:r>
            <a:rPr lang="es-ES" sz="1100">
              <a:solidFill>
                <a:schemeClr val="dk1"/>
              </a:solidFill>
              <a:effectLst/>
              <a:latin typeface="+mn-lt"/>
              <a:ea typeface="+mn-ea"/>
              <a:cs typeface="+mn-cs"/>
            </a:rPr>
            <a:t> Centro de Inocuidad Alimentaria y Nutrición Aplicada Administración de Alimentos y Medicamentos de los EE.UU. Obtenido de https://iica.int/sites/default/files/2021-11/SPA%20-%20Presentation%20Food%20Labeling%20and%20NFL%20Update%20for%20Columbia%20IICA%204272021.pdf</a:t>
          </a:r>
          <a:endParaRPr lang="en-US" sz="1100">
            <a:solidFill>
              <a:schemeClr val="dk1"/>
            </a:solidFill>
            <a:effectLst/>
            <a:latin typeface="+mn-lt"/>
            <a:ea typeface="+mn-ea"/>
            <a:cs typeface="+mn-cs"/>
          </a:endParaRPr>
        </a:p>
        <a:p>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14</xdr:col>
      <xdr:colOff>114300</xdr:colOff>
      <xdr:row>2</xdr:row>
      <xdr:rowOff>142875</xdr:rowOff>
    </xdr:from>
    <xdr:to>
      <xdr:col>19</xdr:col>
      <xdr:colOff>180975</xdr:colOff>
      <xdr:row>29</xdr:row>
      <xdr:rowOff>28575</xdr:rowOff>
    </xdr:to>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0782300" y="523875"/>
          <a:ext cx="3876675" cy="5229225"/>
        </a:xfrm>
        <a:prstGeom prst="rect">
          <a:avLst/>
        </a:prstGeom>
      </xdr:spPr>
    </xdr:pic>
    <xdr:clientData/>
  </xdr:twoCellAnchor>
  <xdr:twoCellAnchor editAs="oneCell">
    <xdr:from>
      <xdr:col>14</xdr:col>
      <xdr:colOff>28576</xdr:colOff>
      <xdr:row>29</xdr:row>
      <xdr:rowOff>95250</xdr:rowOff>
    </xdr:from>
    <xdr:to>
      <xdr:col>19</xdr:col>
      <xdr:colOff>219076</xdr:colOff>
      <xdr:row>58</xdr:row>
      <xdr:rowOff>65593</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12763501" y="5819775"/>
          <a:ext cx="4000500" cy="5742493"/>
        </a:xfrm>
        <a:prstGeom prst="rect">
          <a:avLst/>
        </a:prstGeom>
      </xdr:spPr>
    </xdr:pic>
    <xdr:clientData/>
  </xdr:twoCellAnchor>
  <xdr:twoCellAnchor>
    <xdr:from>
      <xdr:col>2</xdr:col>
      <xdr:colOff>752475</xdr:colOff>
      <xdr:row>58</xdr:row>
      <xdr:rowOff>47625</xdr:rowOff>
    </xdr:from>
    <xdr:to>
      <xdr:col>6</xdr:col>
      <xdr:colOff>114300</xdr:colOff>
      <xdr:row>62</xdr:row>
      <xdr:rowOff>38100</xdr:rowOff>
    </xdr:to>
    <xdr:sp macro="" textlink="">
      <xdr:nvSpPr>
        <xdr:cNvPr id="4" name="CuadroTexto 3">
          <a:extLst>
            <a:ext uri="{FF2B5EF4-FFF2-40B4-BE49-F238E27FC236}">
              <a16:creationId xmlns:a16="http://schemas.microsoft.com/office/drawing/2014/main" id="{00000000-0008-0000-0E00-000004000000}"/>
            </a:ext>
          </a:extLst>
        </xdr:cNvPr>
        <xdr:cNvSpPr txBox="1"/>
      </xdr:nvSpPr>
      <xdr:spPr>
        <a:xfrm>
          <a:off x="2276475" y="11544300"/>
          <a:ext cx="4476750"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Icotainers. (s.f.). </a:t>
          </a:r>
          <a:r>
            <a:rPr lang="es-ES" sz="1100" i="1">
              <a:solidFill>
                <a:schemeClr val="dk1"/>
              </a:solidFill>
              <a:effectLst/>
              <a:latin typeface="+mn-lt"/>
              <a:ea typeface="+mn-ea"/>
              <a:cs typeface="+mn-cs"/>
            </a:rPr>
            <a:t>iCotainers</a:t>
          </a:r>
          <a:r>
            <a:rPr lang="es-ES" sz="1100">
              <a:solidFill>
                <a:schemeClr val="dk1"/>
              </a:solidFill>
              <a:effectLst/>
              <a:latin typeface="+mn-lt"/>
              <a:ea typeface="+mn-ea"/>
              <a:cs typeface="+mn-cs"/>
            </a:rPr>
            <a:t>. Obtenido de https://my.icontainers.com/quotes/6d391585-3173-45b9-a7cd-897455f5b68f</a:t>
          </a:r>
          <a:endParaRPr lang="en-US" sz="1100">
            <a:solidFill>
              <a:schemeClr val="dk1"/>
            </a:solidFill>
            <a:effectLst/>
            <a:latin typeface="+mn-lt"/>
            <a:ea typeface="+mn-ea"/>
            <a:cs typeface="+mn-cs"/>
          </a:endParaRPr>
        </a:p>
        <a:p>
          <a:endParaRPr lang="en-US" sz="1100"/>
        </a:p>
      </xdr:txBody>
    </xdr:sp>
    <xdr:clientData/>
  </xdr:twoCellAnchor>
  <xdr:twoCellAnchor>
    <xdr:from>
      <xdr:col>2</xdr:col>
      <xdr:colOff>723900</xdr:colOff>
      <xdr:row>24</xdr:row>
      <xdr:rowOff>57150</xdr:rowOff>
    </xdr:from>
    <xdr:to>
      <xdr:col>6</xdr:col>
      <xdr:colOff>85725</xdr:colOff>
      <xdr:row>28</xdr:row>
      <xdr:rowOff>47625</xdr:rowOff>
    </xdr:to>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2247900" y="4829175"/>
          <a:ext cx="4476750"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Icotainers. (s.f.). </a:t>
          </a:r>
          <a:r>
            <a:rPr lang="es-ES" sz="1100" i="1">
              <a:solidFill>
                <a:schemeClr val="dk1"/>
              </a:solidFill>
              <a:effectLst/>
              <a:latin typeface="+mn-lt"/>
              <a:ea typeface="+mn-ea"/>
              <a:cs typeface="+mn-cs"/>
            </a:rPr>
            <a:t>iCotainers</a:t>
          </a:r>
          <a:r>
            <a:rPr lang="es-ES" sz="1100">
              <a:solidFill>
                <a:schemeClr val="dk1"/>
              </a:solidFill>
              <a:effectLst/>
              <a:latin typeface="+mn-lt"/>
              <a:ea typeface="+mn-ea"/>
              <a:cs typeface="+mn-cs"/>
            </a:rPr>
            <a:t>. Obtenido de https://my.icontainers.com/quotes/6d391585-3173-45b9-a7cd-897455f5b68f</a:t>
          </a:r>
          <a:endParaRPr lang="en-US" sz="11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576262</xdr:colOff>
      <xdr:row>3</xdr:row>
      <xdr:rowOff>14287</xdr:rowOff>
    </xdr:from>
    <xdr:to>
      <xdr:col>10</xdr:col>
      <xdr:colOff>576262</xdr:colOff>
      <xdr:row>17</xdr:row>
      <xdr:rowOff>90487</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28575</xdr:colOff>
      <xdr:row>18</xdr:row>
      <xdr:rowOff>114300</xdr:rowOff>
    </xdr:from>
    <xdr:to>
      <xdr:col>10</xdr:col>
      <xdr:colOff>542925</xdr:colOff>
      <xdr:row>24</xdr:row>
      <xdr:rowOff>133350</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3838575" y="3543300"/>
          <a:ext cx="4324350" cy="116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Consejo Municipal para la Gestión del Riesgo del Municipio de Anolaima. (2012). </a:t>
          </a:r>
          <a:r>
            <a:rPr lang="es-ES" sz="1100" i="1">
              <a:solidFill>
                <a:schemeClr val="dk1"/>
              </a:solidFill>
              <a:effectLst/>
              <a:latin typeface="+mn-lt"/>
              <a:ea typeface="+mn-ea"/>
              <a:cs typeface="+mn-cs"/>
            </a:rPr>
            <a:t>PLAN LOCAL DE EMERGENCIA Y CONTINGENCIAS (PLEC’s).</a:t>
          </a:r>
          <a:r>
            <a:rPr lang="es-ES" sz="1100">
              <a:solidFill>
                <a:schemeClr val="dk1"/>
              </a:solidFill>
              <a:effectLst/>
              <a:latin typeface="+mn-lt"/>
              <a:ea typeface="+mn-ea"/>
              <a:cs typeface="+mn-cs"/>
            </a:rPr>
            <a:t> Anolaima: Departamento de Cundinamarca Municipio de Anolaima. Obtenido de http://repositorio.gestiondelriesgo.gov.co/bitstream/handle/20.500.11762/390/PMGR%20Anolaima%20Cundinamarca.pdf?sequence=1</a:t>
          </a:r>
          <a:endParaRPr lang="en-US" sz="1100">
            <a:solidFill>
              <a:schemeClr val="dk1"/>
            </a:solidFill>
            <a:effectLst/>
            <a:latin typeface="+mn-lt"/>
            <a:ea typeface="+mn-ea"/>
            <a:cs typeface="+mn-cs"/>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466724</xdr:colOff>
      <xdr:row>6</xdr:row>
      <xdr:rowOff>33336</xdr:rowOff>
    </xdr:from>
    <xdr:to>
      <xdr:col>11</xdr:col>
      <xdr:colOff>571500</xdr:colOff>
      <xdr:row>22</xdr:row>
      <xdr:rowOff>95249</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495300</xdr:colOff>
      <xdr:row>23</xdr:row>
      <xdr:rowOff>47625</xdr:rowOff>
    </xdr:from>
    <xdr:to>
      <xdr:col>11</xdr:col>
      <xdr:colOff>600075</xdr:colOff>
      <xdr:row>28</xdr:row>
      <xdr:rowOff>104775</xdr:rowOff>
    </xdr:to>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3543300" y="4429125"/>
          <a:ext cx="5438775"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Dirección de Investigaciones Económicas - FNC. (2023). </a:t>
          </a:r>
          <a:r>
            <a:rPr lang="es-ES" sz="1100" i="1">
              <a:solidFill>
                <a:schemeClr val="dk1"/>
              </a:solidFill>
              <a:effectLst/>
              <a:latin typeface="+mn-lt"/>
              <a:ea typeface="+mn-ea"/>
              <a:cs typeface="+mn-cs"/>
            </a:rPr>
            <a:t>Informe Mensual de Cifras.</a:t>
          </a:r>
          <a:r>
            <a:rPr lang="es-ES" sz="1100">
              <a:solidFill>
                <a:schemeClr val="dk1"/>
              </a:solidFill>
              <a:effectLst/>
              <a:latin typeface="+mn-lt"/>
              <a:ea typeface="+mn-ea"/>
              <a:cs typeface="+mn-cs"/>
            </a:rPr>
            <a:t> Obtenido de https://federaciondecafeteros.org/app/uploads/2024/01/Informe-mensual-diciembre-p.pdf</a:t>
          </a:r>
          <a:endParaRPr lang="en-US" sz="1100">
            <a:solidFill>
              <a:schemeClr val="dk1"/>
            </a:solidFill>
            <a:effectLst/>
            <a:latin typeface="+mn-lt"/>
            <a:ea typeface="+mn-ea"/>
            <a:cs typeface="+mn-cs"/>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576262</xdr:colOff>
      <xdr:row>3</xdr:row>
      <xdr:rowOff>14287</xdr:rowOff>
    </xdr:from>
    <xdr:to>
      <xdr:col>10</xdr:col>
      <xdr:colOff>576262</xdr:colOff>
      <xdr:row>17</xdr:row>
      <xdr:rowOff>90487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18</xdr:row>
      <xdr:rowOff>0</xdr:rowOff>
    </xdr:from>
    <xdr:to>
      <xdr:col>12</xdr:col>
      <xdr:colOff>104775</xdr:colOff>
      <xdr:row>23</xdr:row>
      <xdr:rowOff>57150</xdr:rowOff>
    </xdr:to>
    <xdr:sp macro="" textlink="">
      <xdr:nvSpPr>
        <xdr:cNvPr id="3" name="CuadroTexto 2">
          <a:extLst>
            <a:ext uri="{FF2B5EF4-FFF2-40B4-BE49-F238E27FC236}">
              <a16:creationId xmlns:a16="http://schemas.microsoft.com/office/drawing/2014/main" id="{00000000-0008-0000-0300-000003000000}"/>
            </a:ext>
          </a:extLst>
        </xdr:cNvPr>
        <xdr:cNvSpPr txBox="1"/>
      </xdr:nvSpPr>
      <xdr:spPr>
        <a:xfrm>
          <a:off x="3810000" y="3429000"/>
          <a:ext cx="5438775"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Dirección de Investigaciones Económicas - FNC. (2023). </a:t>
          </a:r>
          <a:r>
            <a:rPr lang="es-ES" sz="1100" i="1">
              <a:solidFill>
                <a:schemeClr val="dk1"/>
              </a:solidFill>
              <a:effectLst/>
              <a:latin typeface="+mn-lt"/>
              <a:ea typeface="+mn-ea"/>
              <a:cs typeface="+mn-cs"/>
            </a:rPr>
            <a:t>Informe Mensual de Cifras.</a:t>
          </a:r>
          <a:r>
            <a:rPr lang="es-ES" sz="1100">
              <a:solidFill>
                <a:schemeClr val="dk1"/>
              </a:solidFill>
              <a:effectLst/>
              <a:latin typeface="+mn-lt"/>
              <a:ea typeface="+mn-ea"/>
              <a:cs typeface="+mn-cs"/>
            </a:rPr>
            <a:t> Obtenido de https://federaciondecafeteros.org/app/uploads/2024/01/Informe-mensual-diciembre-p.pdf</a:t>
          </a:r>
          <a:endParaRPr lang="en-US" sz="1100">
            <a:solidFill>
              <a:schemeClr val="dk1"/>
            </a:solidFill>
            <a:effectLst/>
            <a:latin typeface="+mn-lt"/>
            <a:ea typeface="+mn-ea"/>
            <a:cs typeface="+mn-cs"/>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719137</xdr:colOff>
      <xdr:row>9</xdr:row>
      <xdr:rowOff>52387</xdr:rowOff>
    </xdr:from>
    <xdr:to>
      <xdr:col>12</xdr:col>
      <xdr:colOff>319087</xdr:colOff>
      <xdr:row>23</xdr:row>
      <xdr:rowOff>128587</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742950</xdr:colOff>
      <xdr:row>24</xdr:row>
      <xdr:rowOff>114300</xdr:rowOff>
    </xdr:from>
    <xdr:to>
      <xdr:col>12</xdr:col>
      <xdr:colOff>361950</xdr:colOff>
      <xdr:row>30</xdr:row>
      <xdr:rowOff>85725</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5419725" y="4876800"/>
          <a:ext cx="4591050" cy="1114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Quintero, G. I. (2012). </a:t>
          </a:r>
          <a:r>
            <a:rPr lang="es-ES" sz="1100" i="1">
              <a:solidFill>
                <a:schemeClr val="dk1"/>
              </a:solidFill>
              <a:effectLst/>
              <a:latin typeface="+mn-lt"/>
              <a:ea typeface="+mn-ea"/>
              <a:cs typeface="+mn-cs"/>
            </a:rPr>
            <a:t>FACTORES, PROCESOS Y CONTROLES EN LA FERMENTACION DE CAFÉ.</a:t>
          </a:r>
          <a:r>
            <a:rPr lang="es-ES" sz="1100">
              <a:solidFill>
                <a:schemeClr val="dk1"/>
              </a:solidFill>
              <a:effectLst/>
              <a:latin typeface="+mn-lt"/>
              <a:ea typeface="+mn-ea"/>
              <a:cs typeface="+mn-cs"/>
            </a:rPr>
            <a:t> Programa de Investigació Científica Fondo Nacional del Café. Manizales, Caldas: Sandra Marín . Obtenido de https://biblioteca.cenicafe.org/bitstream/10778/327/1/avt0422.pdf</a:t>
          </a:r>
          <a:endParaRPr lang="en-US" sz="1100">
            <a:solidFill>
              <a:schemeClr val="dk1"/>
            </a:solidFill>
            <a:effectLst/>
            <a:latin typeface="+mn-lt"/>
            <a:ea typeface="+mn-ea"/>
            <a:cs typeface="+mn-cs"/>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723900</xdr:colOff>
      <xdr:row>27</xdr:row>
      <xdr:rowOff>28575</xdr:rowOff>
    </xdr:from>
    <xdr:to>
      <xdr:col>11</xdr:col>
      <xdr:colOff>723900</xdr:colOff>
      <xdr:row>30</xdr:row>
      <xdr:rowOff>171450</xdr:rowOff>
    </xdr:to>
    <xdr:sp macro="" textlink="">
      <xdr:nvSpPr>
        <xdr:cNvPr id="2" name="CuadroTexto 1">
          <a:extLst>
            <a:ext uri="{FF2B5EF4-FFF2-40B4-BE49-F238E27FC236}">
              <a16:creationId xmlns:a16="http://schemas.microsoft.com/office/drawing/2014/main" id="{00000000-0008-0000-0500-000002000000}"/>
            </a:ext>
          </a:extLst>
        </xdr:cNvPr>
        <xdr:cNvSpPr txBox="1"/>
      </xdr:nvSpPr>
      <xdr:spPr>
        <a:xfrm>
          <a:off x="3771900" y="5238750"/>
          <a:ext cx="5334000"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Procolombia. (2019). </a:t>
          </a:r>
          <a:r>
            <a:rPr lang="es-ES" sz="1100" i="1">
              <a:solidFill>
                <a:schemeClr val="dk1"/>
              </a:solidFill>
              <a:effectLst/>
              <a:latin typeface="+mn-lt"/>
              <a:ea typeface="+mn-ea"/>
              <a:cs typeface="+mn-cs"/>
            </a:rPr>
            <a:t>GUÍA PRÁCTICA PARA LA EXPORTACIÓN DE CAFÉ.</a:t>
          </a:r>
          <a:r>
            <a:rPr lang="es-ES" sz="1100">
              <a:solidFill>
                <a:schemeClr val="dk1"/>
              </a:solidFill>
              <a:effectLst/>
              <a:latin typeface="+mn-lt"/>
              <a:ea typeface="+mn-ea"/>
              <a:cs typeface="+mn-cs"/>
            </a:rPr>
            <a:t> Obtenido de https://procolombia.co/sites/default/files/2024-05/exportacion_de_cafe.pdf</a:t>
          </a:r>
          <a:endParaRPr lang="en-US" sz="1100">
            <a:solidFill>
              <a:schemeClr val="dk1"/>
            </a:solidFill>
            <a:effectLst/>
            <a:latin typeface="+mn-lt"/>
            <a:ea typeface="+mn-ea"/>
            <a:cs typeface="+mn-cs"/>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666750</xdr:colOff>
      <xdr:row>4</xdr:row>
      <xdr:rowOff>23812</xdr:rowOff>
    </xdr:from>
    <xdr:to>
      <xdr:col>17</xdr:col>
      <xdr:colOff>57150</xdr:colOff>
      <xdr:row>18</xdr:row>
      <xdr:rowOff>100012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19</xdr:row>
      <xdr:rowOff>0</xdr:rowOff>
    </xdr:from>
    <xdr:to>
      <xdr:col>13</xdr:col>
      <xdr:colOff>104775</xdr:colOff>
      <xdr:row>24</xdr:row>
      <xdr:rowOff>57150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4762500" y="3619500"/>
          <a:ext cx="5438775"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Dirección de Investigaciones Económicas - FNC. (2023). </a:t>
          </a:r>
          <a:r>
            <a:rPr lang="es-ES" sz="1100" i="1">
              <a:solidFill>
                <a:schemeClr val="dk1"/>
              </a:solidFill>
              <a:effectLst/>
              <a:latin typeface="+mn-lt"/>
              <a:ea typeface="+mn-ea"/>
              <a:cs typeface="+mn-cs"/>
            </a:rPr>
            <a:t>Informe Mensual de Cifras.</a:t>
          </a:r>
          <a:r>
            <a:rPr lang="es-ES" sz="1100">
              <a:solidFill>
                <a:schemeClr val="dk1"/>
              </a:solidFill>
              <a:effectLst/>
              <a:latin typeface="+mn-lt"/>
              <a:ea typeface="+mn-ea"/>
              <a:cs typeface="+mn-cs"/>
            </a:rPr>
            <a:t> Obtenido de https://federaciondecafeteros.org/app/uploads/2024/01/Informe-mensual-diciembre-p.pdf</a:t>
          </a:r>
          <a:endParaRPr lang="en-US" sz="1100">
            <a:solidFill>
              <a:schemeClr val="dk1"/>
            </a:solidFill>
            <a:effectLst/>
            <a:latin typeface="+mn-lt"/>
            <a:ea typeface="+mn-ea"/>
            <a:cs typeface="+mn-cs"/>
          </a:endParaRPr>
        </a:p>
        <a:p>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1238250</xdr:colOff>
      <xdr:row>4</xdr:row>
      <xdr:rowOff>209550</xdr:rowOff>
    </xdr:from>
    <xdr:to>
      <xdr:col>6</xdr:col>
      <xdr:colOff>1771650</xdr:colOff>
      <xdr:row>4</xdr:row>
      <xdr:rowOff>209550</xdr:rowOff>
    </xdr:to>
    <xdr:cxnSp macro="">
      <xdr:nvCxnSpPr>
        <xdr:cNvPr id="3" name="Conector recto de flecha 2">
          <a:extLst>
            <a:ext uri="{FF2B5EF4-FFF2-40B4-BE49-F238E27FC236}">
              <a16:creationId xmlns:a16="http://schemas.microsoft.com/office/drawing/2014/main" id="{00000000-0008-0000-0700-000003000000}"/>
            </a:ext>
          </a:extLst>
        </xdr:cNvPr>
        <xdr:cNvCxnSpPr/>
      </xdr:nvCxnSpPr>
      <xdr:spPr>
        <a:xfrm>
          <a:off x="6448425" y="971550"/>
          <a:ext cx="5334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180975</xdr:colOff>
      <xdr:row>0</xdr:row>
      <xdr:rowOff>161925</xdr:rowOff>
    </xdr:from>
    <xdr:to>
      <xdr:col>3</xdr:col>
      <xdr:colOff>1895475</xdr:colOff>
      <xdr:row>3</xdr:row>
      <xdr:rowOff>85725</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1704975" y="161925"/>
          <a:ext cx="2476500" cy="495300"/>
        </a:xfrm>
        <a:prstGeom prst="rect">
          <a:avLst/>
        </a:prstGeom>
        <a:solidFill>
          <a:schemeClr val="lt1"/>
        </a:solidFill>
        <a:ln w="952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i="1">
              <a:latin typeface="Times New Roman" panose="02020603050405020304" pitchFamily="18" charset="0"/>
              <a:cs typeface="Times New Roman" panose="02020603050405020304" pitchFamily="18" charset="0"/>
            </a:rPr>
            <a:t>INCOTERMS</a:t>
          </a:r>
          <a:r>
            <a:rPr lang="en-US" sz="2000" b="1" i="1" baseline="0">
              <a:latin typeface="Times New Roman" panose="02020603050405020304" pitchFamily="18" charset="0"/>
              <a:cs typeface="Times New Roman" panose="02020603050405020304" pitchFamily="18" charset="0"/>
            </a:rPr>
            <a:t> 2020</a:t>
          </a:r>
          <a:endParaRPr lang="en-US" sz="2000" b="1" i="1">
            <a:latin typeface="Times New Roman" panose="02020603050405020304" pitchFamily="18" charset="0"/>
            <a:cs typeface="Times New Roman" panose="02020603050405020304" pitchFamily="18" charset="0"/>
          </a:endParaRPr>
        </a:p>
      </xdr:txBody>
    </xdr:sp>
    <xdr:clientData/>
  </xdr:twoCellAnchor>
  <xdr:twoCellAnchor>
    <xdr:from>
      <xdr:col>7</xdr:col>
      <xdr:colOff>133351</xdr:colOff>
      <xdr:row>0</xdr:row>
      <xdr:rowOff>133350</xdr:rowOff>
    </xdr:from>
    <xdr:to>
      <xdr:col>8</xdr:col>
      <xdr:colOff>733425</xdr:colOff>
      <xdr:row>3</xdr:row>
      <xdr:rowOff>57150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7010401" y="133350"/>
          <a:ext cx="1362074"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Times New Roman" panose="02020603050405020304" pitchFamily="18" charset="0"/>
              <a:cs typeface="Times New Roman" panose="02020603050405020304" pitchFamily="18" charset="0"/>
            </a:rPr>
            <a:t>COMPRADORES</a:t>
          </a:r>
        </a:p>
      </xdr:txBody>
    </xdr:sp>
    <xdr:clientData/>
  </xdr:twoCellAnchor>
  <xdr:twoCellAnchor>
    <xdr:from>
      <xdr:col>8</xdr:col>
      <xdr:colOff>790575</xdr:colOff>
      <xdr:row>0</xdr:row>
      <xdr:rowOff>133350</xdr:rowOff>
    </xdr:from>
    <xdr:to>
      <xdr:col>10</xdr:col>
      <xdr:colOff>419099</xdr:colOff>
      <xdr:row>3</xdr:row>
      <xdr:rowOff>57150</xdr:rowOff>
    </xdr:to>
    <xdr:sp macro="" textlink="">
      <xdr:nvSpPr>
        <xdr:cNvPr id="5" name="CuadroTexto 4">
          <a:extLst>
            <a:ext uri="{FF2B5EF4-FFF2-40B4-BE49-F238E27FC236}">
              <a16:creationId xmlns:a16="http://schemas.microsoft.com/office/drawing/2014/main" id="{00000000-0008-0000-0800-000005000000}"/>
            </a:ext>
          </a:extLst>
        </xdr:cNvPr>
        <xdr:cNvSpPr txBox="1"/>
      </xdr:nvSpPr>
      <xdr:spPr>
        <a:xfrm>
          <a:off x="8429625" y="133350"/>
          <a:ext cx="1238249"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latin typeface="Times New Roman" panose="02020603050405020304" pitchFamily="18" charset="0"/>
              <a:cs typeface="Times New Roman" panose="02020603050405020304" pitchFamily="18" charset="0"/>
            </a:rPr>
            <a:t>VENDEDOR </a:t>
          </a:r>
        </a:p>
      </xdr:txBody>
    </xdr:sp>
    <xdr:clientData/>
  </xdr:twoCellAnchor>
  <xdr:twoCellAnchor>
    <xdr:from>
      <xdr:col>7</xdr:col>
      <xdr:colOff>419100</xdr:colOff>
      <xdr:row>2</xdr:row>
      <xdr:rowOff>9525</xdr:rowOff>
    </xdr:from>
    <xdr:to>
      <xdr:col>8</xdr:col>
      <xdr:colOff>476250</xdr:colOff>
      <xdr:row>3</xdr:row>
      <xdr:rowOff>9525</xdr:rowOff>
    </xdr:to>
    <xdr:sp macro="" textlink="">
      <xdr:nvSpPr>
        <xdr:cNvPr id="6" name="Rectángulo 5">
          <a:extLst>
            <a:ext uri="{FF2B5EF4-FFF2-40B4-BE49-F238E27FC236}">
              <a16:creationId xmlns:a16="http://schemas.microsoft.com/office/drawing/2014/main" id="{00000000-0008-0000-0800-000006000000}"/>
            </a:ext>
          </a:extLst>
        </xdr:cNvPr>
        <xdr:cNvSpPr/>
      </xdr:nvSpPr>
      <xdr:spPr>
        <a:xfrm>
          <a:off x="7296150" y="390525"/>
          <a:ext cx="819150" cy="190500"/>
        </a:xfrm>
        <a:prstGeom prst="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171450</xdr:colOff>
      <xdr:row>2</xdr:row>
      <xdr:rowOff>0</xdr:rowOff>
    </xdr:from>
    <xdr:to>
      <xdr:col>10</xdr:col>
      <xdr:colOff>228600</xdr:colOff>
      <xdr:row>3</xdr:row>
      <xdr:rowOff>0</xdr:rowOff>
    </xdr:to>
    <xdr:sp macro="" textlink="">
      <xdr:nvSpPr>
        <xdr:cNvPr id="7" name="Rectángulo 6">
          <a:extLst>
            <a:ext uri="{FF2B5EF4-FFF2-40B4-BE49-F238E27FC236}">
              <a16:creationId xmlns:a16="http://schemas.microsoft.com/office/drawing/2014/main" id="{00000000-0008-0000-0800-000007000000}"/>
            </a:ext>
          </a:extLst>
        </xdr:cNvPr>
        <xdr:cNvSpPr/>
      </xdr:nvSpPr>
      <xdr:spPr>
        <a:xfrm>
          <a:off x="8658225" y="381000"/>
          <a:ext cx="819150" cy="19050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742950</xdr:colOff>
      <xdr:row>16</xdr:row>
      <xdr:rowOff>104775</xdr:rowOff>
    </xdr:from>
    <xdr:to>
      <xdr:col>10</xdr:col>
      <xdr:colOff>247650</xdr:colOff>
      <xdr:row>22</xdr:row>
      <xdr:rowOff>47625</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504950" y="3981450"/>
          <a:ext cx="7991475" cy="1095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Banco Santander, S.A. (s.f.). </a:t>
          </a:r>
          <a:r>
            <a:rPr lang="es-ES" sz="1100" i="1">
              <a:solidFill>
                <a:schemeClr val="dk1"/>
              </a:solidFill>
              <a:effectLst/>
              <a:latin typeface="+mn-lt"/>
              <a:ea typeface="+mn-ea"/>
              <a:cs typeface="+mn-cs"/>
            </a:rPr>
            <a:t>Santander</a:t>
          </a:r>
          <a:r>
            <a:rPr lang="es-ES" sz="1100">
              <a:solidFill>
                <a:schemeClr val="dk1"/>
              </a:solidFill>
              <a:effectLst/>
              <a:latin typeface="+mn-lt"/>
              <a:ea typeface="+mn-ea"/>
              <a:cs typeface="+mn-cs"/>
            </a:rPr>
            <a:t>. Obtenido de https://www.bancosantander.es/glosario/incoterms#:~:text=Los%20Incoterms%20(abreviatura%20de%20International,hora%20de%20entregar%20las%20mercanc%C3%ADas.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K23" sqref="K23"/>
    </sheetView>
  </sheetViews>
  <sheetFormatPr baseColWidth="10"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E5:F8"/>
  <sheetViews>
    <sheetView workbookViewId="0">
      <selection activeCell="F15" sqref="F15"/>
    </sheetView>
  </sheetViews>
  <sheetFormatPr baseColWidth="10" defaultRowHeight="15" x14ac:dyDescent="0.25"/>
  <cols>
    <col min="5" max="5" width="39.5703125" bestFit="1" customWidth="1"/>
    <col min="6" max="6" width="51.7109375" customWidth="1"/>
  </cols>
  <sheetData>
    <row r="5" spans="5:6" ht="15.75" thickBot="1" x14ac:dyDescent="0.3"/>
    <row r="6" spans="5:6" ht="102" customHeight="1" x14ac:dyDescent="0.25">
      <c r="E6" s="22" t="s">
        <v>54</v>
      </c>
      <c r="F6" s="23" t="s">
        <v>56</v>
      </c>
    </row>
    <row r="7" spans="5:6" ht="84.75" customHeight="1" x14ac:dyDescent="0.25">
      <c r="E7" s="24" t="s">
        <v>55</v>
      </c>
      <c r="F7" s="25" t="s">
        <v>57</v>
      </c>
    </row>
    <row r="8" spans="5:6" ht="72" customHeight="1" thickBot="1" x14ac:dyDescent="0.3">
      <c r="E8" s="26" t="s">
        <v>58</v>
      </c>
      <c r="F8" s="27" t="s">
        <v>59</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F7:G9"/>
  <sheetViews>
    <sheetView workbookViewId="0">
      <selection activeCell="H22" sqref="H22"/>
    </sheetView>
  </sheetViews>
  <sheetFormatPr baseColWidth="10" defaultRowHeight="15" x14ac:dyDescent="0.25"/>
  <sheetData>
    <row r="7" spans="6:7" ht="15.75" x14ac:dyDescent="0.25">
      <c r="F7" s="28" t="s">
        <v>133</v>
      </c>
      <c r="G7" s="29">
        <v>0.60299999999999998</v>
      </c>
    </row>
    <row r="8" spans="6:7" ht="15.75" x14ac:dyDescent="0.25">
      <c r="F8" s="28" t="s">
        <v>60</v>
      </c>
      <c r="G8" s="29">
        <v>0.36</v>
      </c>
    </row>
    <row r="9" spans="6:7" ht="15.75" x14ac:dyDescent="0.25">
      <c r="F9" s="28" t="s">
        <v>134</v>
      </c>
      <c r="G9" s="29">
        <v>3.6999999999999998E-2</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D4:G12"/>
  <sheetViews>
    <sheetView workbookViewId="0">
      <selection activeCell="D11" sqref="D11"/>
    </sheetView>
  </sheetViews>
  <sheetFormatPr baseColWidth="10" defaultRowHeight="15" x14ac:dyDescent="0.25"/>
  <cols>
    <col min="4" max="4" width="24.5703125" customWidth="1"/>
    <col min="5" max="5" width="28.85546875" customWidth="1"/>
  </cols>
  <sheetData>
    <row r="4" spans="4:7" ht="15.75" x14ac:dyDescent="0.25">
      <c r="D4" s="32" t="s">
        <v>61</v>
      </c>
      <c r="E4" s="33" t="s">
        <v>62</v>
      </c>
      <c r="F4" s="31"/>
      <c r="G4" s="30"/>
    </row>
    <row r="5" spans="4:7" ht="15.75" x14ac:dyDescent="0.25">
      <c r="D5" s="32" t="s">
        <v>63</v>
      </c>
      <c r="E5" s="33">
        <v>12.204000000000001</v>
      </c>
      <c r="F5" s="31"/>
      <c r="G5" s="30"/>
    </row>
    <row r="6" spans="4:7" ht="15.75" x14ac:dyDescent="0.25">
      <c r="D6" s="32" t="s">
        <v>68</v>
      </c>
      <c r="E6" s="2" t="s">
        <v>69</v>
      </c>
      <c r="F6" s="31"/>
      <c r="G6" s="30"/>
    </row>
    <row r="7" spans="4:7" ht="39" customHeight="1" x14ac:dyDescent="0.25">
      <c r="D7" s="34" t="s">
        <v>64</v>
      </c>
      <c r="E7" s="33" t="s">
        <v>65</v>
      </c>
      <c r="F7" s="31"/>
      <c r="G7" s="30"/>
    </row>
    <row r="8" spans="4:7" ht="15.75" x14ac:dyDescent="0.25">
      <c r="D8" s="32" t="s">
        <v>66</v>
      </c>
      <c r="E8" s="33" t="s">
        <v>70</v>
      </c>
      <c r="F8" s="31"/>
      <c r="G8" s="30"/>
    </row>
    <row r="9" spans="4:7" ht="35.25" customHeight="1" x14ac:dyDescent="0.25">
      <c r="D9" s="35" t="s">
        <v>67</v>
      </c>
      <c r="E9" s="36" t="s">
        <v>71</v>
      </c>
      <c r="F9" s="31"/>
      <c r="G9" s="30"/>
    </row>
    <row r="10" spans="4:7" ht="15.75" x14ac:dyDescent="0.25">
      <c r="D10" s="37"/>
      <c r="E10" s="38"/>
      <c r="F10" s="31"/>
      <c r="G10" s="30"/>
    </row>
    <row r="11" spans="4:7" ht="15.75" x14ac:dyDescent="0.25">
      <c r="D11" s="37"/>
      <c r="E11" s="38"/>
      <c r="F11" s="31"/>
      <c r="G11" s="30"/>
    </row>
    <row r="12" spans="4:7" ht="15.75" x14ac:dyDescent="0.25">
      <c r="D12" s="37"/>
      <c r="E12" s="38"/>
      <c r="F12" s="31"/>
      <c r="G12" s="30"/>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G5:H9"/>
  <sheetViews>
    <sheetView workbookViewId="0">
      <selection activeCell="G9" sqref="G5:H9"/>
    </sheetView>
  </sheetViews>
  <sheetFormatPr baseColWidth="10" defaultRowHeight="15" x14ac:dyDescent="0.25"/>
  <cols>
    <col min="7" max="7" width="21.7109375" customWidth="1"/>
    <col min="8" max="8" width="25.140625" customWidth="1"/>
  </cols>
  <sheetData>
    <row r="5" spans="7:8" ht="15.75" x14ac:dyDescent="0.25">
      <c r="G5" s="39" t="s">
        <v>72</v>
      </c>
      <c r="H5" s="40" t="s">
        <v>73</v>
      </c>
    </row>
    <row r="6" spans="7:8" ht="83.25" customHeight="1" x14ac:dyDescent="0.25">
      <c r="G6" s="41" t="s">
        <v>74</v>
      </c>
      <c r="H6" s="44" t="s">
        <v>77</v>
      </c>
    </row>
    <row r="7" spans="7:8" ht="63" x14ac:dyDescent="0.25">
      <c r="G7" s="42" t="s">
        <v>75</v>
      </c>
      <c r="H7" s="44" t="s">
        <v>78</v>
      </c>
    </row>
    <row r="8" spans="7:8" ht="78.75" x14ac:dyDescent="0.25">
      <c r="G8" s="42" t="s">
        <v>76</v>
      </c>
      <c r="H8" s="69" t="s">
        <v>79</v>
      </c>
    </row>
    <row r="9" spans="7:8" ht="47.25" x14ac:dyDescent="0.25">
      <c r="G9" s="43" t="s">
        <v>135</v>
      </c>
      <c r="H9" s="69"/>
    </row>
  </sheetData>
  <mergeCells count="1">
    <mergeCell ref="H8:H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G4:K17"/>
  <sheetViews>
    <sheetView topLeftCell="A10" workbookViewId="0">
      <selection activeCell="O23" sqref="O23"/>
    </sheetView>
  </sheetViews>
  <sheetFormatPr baseColWidth="10" defaultRowHeight="15" x14ac:dyDescent="0.25"/>
  <cols>
    <col min="6" max="6" width="9.42578125" customWidth="1"/>
    <col min="10" max="10" width="16.7109375" customWidth="1"/>
  </cols>
  <sheetData>
    <row r="4" spans="7:10" ht="15.75" x14ac:dyDescent="0.25">
      <c r="G4" s="72" t="s">
        <v>136</v>
      </c>
      <c r="H4" s="72"/>
      <c r="I4" s="72"/>
      <c r="J4" s="72"/>
    </row>
    <row r="5" spans="7:10" ht="67.5" customHeight="1" x14ac:dyDescent="0.25">
      <c r="G5" s="46">
        <v>1</v>
      </c>
      <c r="H5" s="70" t="s">
        <v>137</v>
      </c>
      <c r="I5" s="70"/>
      <c r="J5" s="70"/>
    </row>
    <row r="6" spans="7:10" ht="65.25" customHeight="1" x14ac:dyDescent="0.25">
      <c r="G6" s="46">
        <v>2</v>
      </c>
      <c r="H6" s="70" t="s">
        <v>138</v>
      </c>
      <c r="I6" s="70"/>
      <c r="J6" s="70"/>
    </row>
    <row r="7" spans="7:10" ht="80.25" customHeight="1" x14ac:dyDescent="0.25">
      <c r="G7" s="46">
        <v>3</v>
      </c>
      <c r="H7" s="70" t="s">
        <v>139</v>
      </c>
      <c r="I7" s="70"/>
      <c r="J7" s="70"/>
    </row>
    <row r="8" spans="7:10" ht="95.25" customHeight="1" x14ac:dyDescent="0.25">
      <c r="G8" s="46">
        <v>4</v>
      </c>
      <c r="H8" s="70" t="s">
        <v>140</v>
      </c>
      <c r="I8" s="70"/>
      <c r="J8" s="70"/>
    </row>
    <row r="9" spans="7:10" ht="111" customHeight="1" x14ac:dyDescent="0.25">
      <c r="G9" s="46">
        <v>5</v>
      </c>
      <c r="H9" s="73" t="s">
        <v>141</v>
      </c>
      <c r="I9" s="73"/>
      <c r="J9" s="73"/>
    </row>
    <row r="10" spans="7:10" ht="65.25" customHeight="1" x14ac:dyDescent="0.25">
      <c r="G10" s="46">
        <v>6</v>
      </c>
      <c r="H10" s="70" t="s">
        <v>142</v>
      </c>
      <c r="I10" s="70"/>
      <c r="J10" s="70"/>
    </row>
    <row r="11" spans="7:10" ht="60.75" customHeight="1" x14ac:dyDescent="0.25">
      <c r="G11" s="46">
        <v>7</v>
      </c>
      <c r="H11" s="71" t="s">
        <v>143</v>
      </c>
      <c r="I11" s="71"/>
      <c r="J11" s="71"/>
    </row>
    <row r="17" spans="11:11" x14ac:dyDescent="0.25">
      <c r="K17" s="45"/>
    </row>
  </sheetData>
  <mergeCells count="8">
    <mergeCell ref="H10:J10"/>
    <mergeCell ref="H11:J11"/>
    <mergeCell ref="G4:J4"/>
    <mergeCell ref="H5:J5"/>
    <mergeCell ref="H6:J6"/>
    <mergeCell ref="H7:J7"/>
    <mergeCell ref="H8:J8"/>
    <mergeCell ref="H9:J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D3:F57"/>
  <sheetViews>
    <sheetView topLeftCell="A10" workbookViewId="0">
      <selection activeCell="J27" sqref="J27"/>
    </sheetView>
  </sheetViews>
  <sheetFormatPr baseColWidth="10" defaultRowHeight="15" x14ac:dyDescent="0.25"/>
  <cols>
    <col min="4" max="4" width="42.42578125" customWidth="1"/>
  </cols>
  <sheetData>
    <row r="3" spans="4:6" x14ac:dyDescent="0.25">
      <c r="D3" t="s">
        <v>92</v>
      </c>
    </row>
    <row r="4" spans="4:6" ht="15.75" x14ac:dyDescent="0.25">
      <c r="D4" s="47" t="s">
        <v>80</v>
      </c>
      <c r="E4" s="30"/>
      <c r="F4" s="30"/>
    </row>
    <row r="5" spans="4:6" ht="15.75" x14ac:dyDescent="0.25">
      <c r="D5" s="30"/>
      <c r="E5" s="30"/>
      <c r="F5" s="30"/>
    </row>
    <row r="6" spans="4:6" ht="15.75" x14ac:dyDescent="0.25">
      <c r="D6" s="48" t="s">
        <v>81</v>
      </c>
      <c r="E6" s="30"/>
      <c r="F6" s="30"/>
    </row>
    <row r="7" spans="4:6" ht="15.75" x14ac:dyDescent="0.25">
      <c r="D7" s="47" t="s">
        <v>82</v>
      </c>
      <c r="E7" s="50" t="s">
        <v>89</v>
      </c>
      <c r="F7" s="51">
        <v>35.36</v>
      </c>
    </row>
    <row r="8" spans="4:6" ht="15.75" x14ac:dyDescent="0.25">
      <c r="D8" s="30"/>
      <c r="E8" s="52"/>
      <c r="F8" s="30"/>
    </row>
    <row r="9" spans="4:6" ht="15.75" x14ac:dyDescent="0.25">
      <c r="D9" s="48" t="s">
        <v>83</v>
      </c>
      <c r="E9" s="52"/>
      <c r="F9" s="48">
        <f>+F7</f>
        <v>35.36</v>
      </c>
    </row>
    <row r="10" spans="4:6" ht="15.75" x14ac:dyDescent="0.25">
      <c r="D10" s="30"/>
      <c r="E10" s="52"/>
      <c r="F10" s="30"/>
    </row>
    <row r="11" spans="4:6" ht="15.75" x14ac:dyDescent="0.25">
      <c r="D11" s="47" t="s">
        <v>84</v>
      </c>
      <c r="E11" s="49" t="s">
        <v>89</v>
      </c>
      <c r="F11" s="51">
        <f>+F13+F14</f>
        <v>196.88</v>
      </c>
    </row>
    <row r="12" spans="4:6" ht="15.75" x14ac:dyDescent="0.25">
      <c r="D12" s="30"/>
      <c r="E12" s="52"/>
      <c r="F12" s="30"/>
    </row>
    <row r="13" spans="4:6" ht="15.75" x14ac:dyDescent="0.25">
      <c r="D13" s="48" t="s">
        <v>144</v>
      </c>
      <c r="E13" s="52"/>
      <c r="F13" s="48">
        <v>41.18</v>
      </c>
    </row>
    <row r="14" spans="4:6" ht="15.75" x14ac:dyDescent="0.25">
      <c r="D14" s="48" t="s">
        <v>145</v>
      </c>
      <c r="E14" s="52"/>
      <c r="F14" s="48">
        <v>155.69999999999999</v>
      </c>
    </row>
    <row r="15" spans="4:6" ht="15.75" x14ac:dyDescent="0.25">
      <c r="D15" s="30"/>
      <c r="E15" s="74" t="s">
        <v>90</v>
      </c>
      <c r="F15" s="74"/>
    </row>
    <row r="16" spans="4:6" ht="15.75" x14ac:dyDescent="0.25">
      <c r="D16" s="47" t="s">
        <v>85</v>
      </c>
      <c r="E16" s="52"/>
      <c r="F16" s="48">
        <f>+F17+F18+F19</f>
        <v>444.12</v>
      </c>
    </row>
    <row r="17" spans="4:6" ht="15.75" x14ac:dyDescent="0.25">
      <c r="D17" s="48" t="s">
        <v>146</v>
      </c>
      <c r="E17" s="52"/>
      <c r="F17" s="48">
        <v>47.28</v>
      </c>
    </row>
    <row r="18" spans="4:6" ht="15.75" x14ac:dyDescent="0.25">
      <c r="D18" s="48" t="s">
        <v>147</v>
      </c>
      <c r="E18" s="52"/>
      <c r="F18" s="48">
        <v>271.82</v>
      </c>
    </row>
    <row r="19" spans="4:6" ht="15.75" x14ac:dyDescent="0.25">
      <c r="D19" s="48" t="s">
        <v>91</v>
      </c>
      <c r="E19" s="52"/>
      <c r="F19" s="48">
        <v>125.02</v>
      </c>
    </row>
    <row r="20" spans="4:6" ht="15.75" x14ac:dyDescent="0.25">
      <c r="D20" s="30"/>
      <c r="E20" s="52"/>
      <c r="F20" s="30"/>
    </row>
    <row r="21" spans="4:6" ht="15.75" x14ac:dyDescent="0.25">
      <c r="D21" s="47" t="s">
        <v>86</v>
      </c>
      <c r="E21" s="50" t="s">
        <v>89</v>
      </c>
      <c r="F21" s="51">
        <f>+F22</f>
        <v>96.84</v>
      </c>
    </row>
    <row r="22" spans="4:6" ht="15.75" x14ac:dyDescent="0.25">
      <c r="D22" s="48" t="s">
        <v>87</v>
      </c>
      <c r="E22" s="52"/>
      <c r="F22" s="48">
        <v>96.84</v>
      </c>
    </row>
    <row r="23" spans="4:6" ht="15.75" x14ac:dyDescent="0.25">
      <c r="D23" s="30"/>
      <c r="E23" s="52"/>
      <c r="F23" s="30"/>
    </row>
    <row r="24" spans="4:6" ht="15.75" x14ac:dyDescent="0.25">
      <c r="D24" s="47" t="s">
        <v>88</v>
      </c>
      <c r="E24" s="49" t="s">
        <v>89</v>
      </c>
      <c r="F24" s="51">
        <f>+F21+F16+F11+F7</f>
        <v>773.2</v>
      </c>
    </row>
    <row r="31" spans="4:6" x14ac:dyDescent="0.25">
      <c r="D31" t="s">
        <v>93</v>
      </c>
    </row>
    <row r="32" spans="4:6" ht="15.75" x14ac:dyDescent="0.25">
      <c r="D32" s="47" t="s">
        <v>80</v>
      </c>
    </row>
    <row r="33" spans="4:6" ht="15.75" x14ac:dyDescent="0.25">
      <c r="D33" s="30"/>
    </row>
    <row r="34" spans="4:6" ht="15.75" x14ac:dyDescent="0.25">
      <c r="D34" s="47" t="s">
        <v>84</v>
      </c>
      <c r="E34" s="50" t="s">
        <v>89</v>
      </c>
      <c r="F34" s="51">
        <f>+F36+F37</f>
        <v>292.60000000000002</v>
      </c>
    </row>
    <row r="35" spans="4:6" ht="15.75" x14ac:dyDescent="0.25">
      <c r="D35" s="30"/>
      <c r="E35" s="49"/>
      <c r="F35" s="30"/>
    </row>
    <row r="36" spans="4:6" ht="15.75" x14ac:dyDescent="0.25">
      <c r="D36" s="48" t="s">
        <v>94</v>
      </c>
      <c r="E36" s="49"/>
      <c r="F36" s="30">
        <v>240.07</v>
      </c>
    </row>
    <row r="37" spans="4:6" ht="15.75" x14ac:dyDescent="0.25">
      <c r="D37" s="48" t="s">
        <v>148</v>
      </c>
      <c r="E37" s="49"/>
      <c r="F37" s="30">
        <v>52.53</v>
      </c>
    </row>
    <row r="38" spans="4:6" ht="15.75" x14ac:dyDescent="0.25">
      <c r="D38" s="30" t="s">
        <v>11</v>
      </c>
      <c r="E38" s="49"/>
      <c r="F38" s="30"/>
    </row>
    <row r="39" spans="4:6" ht="15.75" x14ac:dyDescent="0.25">
      <c r="D39" s="47" t="s">
        <v>109</v>
      </c>
      <c r="E39" s="50" t="s">
        <v>89</v>
      </c>
      <c r="F39" s="51">
        <f>+SUM(F40:F51)</f>
        <v>601.41</v>
      </c>
    </row>
    <row r="40" spans="4:6" ht="15.75" x14ac:dyDescent="0.25">
      <c r="D40" s="48" t="s">
        <v>95</v>
      </c>
      <c r="E40" s="49"/>
      <c r="F40" s="30">
        <v>183.86</v>
      </c>
    </row>
    <row r="41" spans="4:6" ht="15.75" x14ac:dyDescent="0.25">
      <c r="D41" s="48" t="s">
        <v>96</v>
      </c>
      <c r="E41" s="49"/>
      <c r="F41" s="30">
        <v>10.51</v>
      </c>
    </row>
    <row r="42" spans="4:6" ht="15.75" x14ac:dyDescent="0.25">
      <c r="D42" s="48" t="s">
        <v>97</v>
      </c>
      <c r="E42" s="49"/>
      <c r="F42" s="30">
        <v>52.53</v>
      </c>
    </row>
    <row r="43" spans="4:6" ht="15.75" x14ac:dyDescent="0.25">
      <c r="D43" s="48" t="s">
        <v>98</v>
      </c>
      <c r="E43" s="49"/>
      <c r="F43" s="30">
        <v>29.28</v>
      </c>
    </row>
    <row r="44" spans="4:6" ht="15.75" x14ac:dyDescent="0.25">
      <c r="D44" s="48" t="s">
        <v>99</v>
      </c>
      <c r="E44" s="49"/>
      <c r="F44" s="30">
        <v>17.649999999999999</v>
      </c>
    </row>
    <row r="45" spans="4:6" ht="15.75" x14ac:dyDescent="0.25">
      <c r="D45" s="48" t="s">
        <v>100</v>
      </c>
      <c r="E45" s="49"/>
      <c r="F45" s="30">
        <v>10.51</v>
      </c>
    </row>
    <row r="46" spans="4:6" ht="15.75" x14ac:dyDescent="0.25">
      <c r="D46" s="48" t="s">
        <v>101</v>
      </c>
      <c r="E46" s="49"/>
      <c r="F46" s="30">
        <v>47.28</v>
      </c>
    </row>
    <row r="47" spans="4:6" ht="15.75" x14ac:dyDescent="0.25">
      <c r="D47" s="48" t="s">
        <v>102</v>
      </c>
      <c r="E47" s="49"/>
      <c r="F47" s="30">
        <v>57.78</v>
      </c>
    </row>
    <row r="48" spans="4:6" ht="15.75" x14ac:dyDescent="0.25">
      <c r="D48" s="48" t="s">
        <v>103</v>
      </c>
      <c r="E48" s="49"/>
      <c r="F48" s="30">
        <v>10.51</v>
      </c>
    </row>
    <row r="49" spans="4:6" ht="15.75" x14ac:dyDescent="0.25">
      <c r="D49" s="48" t="s">
        <v>104</v>
      </c>
      <c r="E49" s="49"/>
      <c r="F49" s="30">
        <v>119.77</v>
      </c>
    </row>
    <row r="50" spans="4:6" ht="15.75" x14ac:dyDescent="0.25">
      <c r="D50" s="48" t="s">
        <v>105</v>
      </c>
      <c r="E50" s="49"/>
      <c r="F50" s="30">
        <v>26.27</v>
      </c>
    </row>
    <row r="51" spans="4:6" ht="15.75" x14ac:dyDescent="0.25">
      <c r="D51" s="48" t="s">
        <v>106</v>
      </c>
      <c r="E51" s="49"/>
      <c r="F51" s="30">
        <v>35.46</v>
      </c>
    </row>
    <row r="52" spans="4:6" ht="15.75" x14ac:dyDescent="0.25">
      <c r="D52" s="30"/>
      <c r="E52" s="49"/>
      <c r="F52" s="30"/>
    </row>
    <row r="53" spans="4:6" ht="15.75" x14ac:dyDescent="0.25">
      <c r="D53" s="47" t="s">
        <v>110</v>
      </c>
      <c r="E53" s="50" t="s">
        <v>89</v>
      </c>
      <c r="F53" s="51">
        <f>+F54+F55</f>
        <v>304.61</v>
      </c>
    </row>
    <row r="54" spans="4:6" ht="15.75" x14ac:dyDescent="0.25">
      <c r="D54" s="48" t="s">
        <v>107</v>
      </c>
      <c r="F54" s="30">
        <v>69.290000000000006</v>
      </c>
    </row>
    <row r="55" spans="4:6" ht="15.75" x14ac:dyDescent="0.25">
      <c r="D55" s="48" t="s">
        <v>108</v>
      </c>
      <c r="F55" s="30">
        <v>235.32</v>
      </c>
    </row>
    <row r="56" spans="4:6" ht="15.75" x14ac:dyDescent="0.25">
      <c r="D56" s="30"/>
      <c r="F56" s="30"/>
    </row>
    <row r="57" spans="4:6" ht="15.75" x14ac:dyDescent="0.25">
      <c r="D57" s="47" t="s">
        <v>88</v>
      </c>
      <c r="E57" s="53" t="s">
        <v>89</v>
      </c>
      <c r="F57" s="51">
        <f>+F53+F39+F34</f>
        <v>1198.6199999999999</v>
      </c>
    </row>
  </sheetData>
  <mergeCells count="1">
    <mergeCell ref="E15:F1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D5:J22"/>
  <sheetViews>
    <sheetView workbookViewId="0">
      <selection activeCell="D30" sqref="D30"/>
    </sheetView>
  </sheetViews>
  <sheetFormatPr baseColWidth="10" defaultRowHeight="15" x14ac:dyDescent="0.25"/>
  <cols>
    <col min="4" max="4" width="28.7109375" bestFit="1" customWidth="1"/>
    <col min="7" max="7" width="25.85546875" customWidth="1"/>
  </cols>
  <sheetData>
    <row r="5" spans="4:7" ht="15.75" thickBot="1" x14ac:dyDescent="0.3"/>
    <row r="6" spans="4:7" ht="15.75" customHeight="1" x14ac:dyDescent="0.25">
      <c r="D6" s="94" t="s">
        <v>149</v>
      </c>
      <c r="E6" s="92" t="s">
        <v>113</v>
      </c>
      <c r="F6" s="82"/>
      <c r="G6" s="83"/>
    </row>
    <row r="7" spans="4:7" ht="33.75" customHeight="1" thickBot="1" x14ac:dyDescent="0.3">
      <c r="D7" s="95"/>
      <c r="E7" s="93"/>
      <c r="F7" s="87"/>
      <c r="G7" s="88"/>
    </row>
    <row r="8" spans="4:7" ht="15.75" x14ac:dyDescent="0.25">
      <c r="D8" s="94" t="s">
        <v>150</v>
      </c>
      <c r="E8" s="75" t="s">
        <v>114</v>
      </c>
      <c r="F8" s="76"/>
      <c r="G8" s="77"/>
    </row>
    <row r="9" spans="4:7" ht="15.75" x14ac:dyDescent="0.25">
      <c r="D9" s="96"/>
      <c r="E9" s="78" t="s">
        <v>151</v>
      </c>
      <c r="F9" s="79"/>
      <c r="G9" s="80"/>
    </row>
    <row r="10" spans="4:7" ht="15.75" x14ac:dyDescent="0.25">
      <c r="D10" s="96"/>
      <c r="E10" s="78" t="s">
        <v>152</v>
      </c>
      <c r="F10" s="79"/>
      <c r="G10" s="80"/>
    </row>
    <row r="11" spans="4:7" ht="16.5" thickBot="1" x14ac:dyDescent="0.3">
      <c r="D11" s="95"/>
      <c r="E11" s="89" t="s">
        <v>115</v>
      </c>
      <c r="F11" s="90"/>
      <c r="G11" s="91"/>
    </row>
    <row r="12" spans="4:7" ht="15.75" x14ac:dyDescent="0.25">
      <c r="D12" s="94" t="s">
        <v>111</v>
      </c>
      <c r="E12" s="75" t="s">
        <v>153</v>
      </c>
      <c r="F12" s="76"/>
      <c r="G12" s="77"/>
    </row>
    <row r="13" spans="4:7" ht="15.75" x14ac:dyDescent="0.25">
      <c r="D13" s="96"/>
      <c r="E13" s="78" t="s">
        <v>117</v>
      </c>
      <c r="F13" s="79"/>
      <c r="G13" s="80"/>
    </row>
    <row r="14" spans="4:7" ht="15.75" x14ac:dyDescent="0.25">
      <c r="D14" s="96"/>
      <c r="E14" s="78" t="s">
        <v>116</v>
      </c>
      <c r="F14" s="79"/>
      <c r="G14" s="80"/>
    </row>
    <row r="15" spans="4:7" ht="16.5" thickBot="1" x14ac:dyDescent="0.3">
      <c r="D15" s="95"/>
      <c r="E15" s="89" t="s">
        <v>154</v>
      </c>
      <c r="F15" s="90"/>
      <c r="G15" s="91"/>
    </row>
    <row r="16" spans="4:7" ht="15.75" customHeight="1" x14ac:dyDescent="0.25">
      <c r="D16" s="94" t="s">
        <v>112</v>
      </c>
      <c r="E16" s="81" t="s">
        <v>155</v>
      </c>
      <c r="F16" s="82"/>
      <c r="G16" s="83"/>
    </row>
    <row r="17" spans="4:10" ht="15.75" customHeight="1" x14ac:dyDescent="0.25">
      <c r="D17" s="96"/>
      <c r="E17" s="84"/>
      <c r="F17" s="70"/>
      <c r="G17" s="85"/>
    </row>
    <row r="18" spans="4:10" ht="15.75" x14ac:dyDescent="0.25">
      <c r="D18" s="96"/>
      <c r="E18" s="78" t="s">
        <v>118</v>
      </c>
      <c r="F18" s="79"/>
      <c r="G18" s="80"/>
      <c r="J18" s="54"/>
    </row>
    <row r="19" spans="4:10" ht="16.5" thickBot="1" x14ac:dyDescent="0.3">
      <c r="D19" s="95"/>
      <c r="E19" s="89" t="s">
        <v>119</v>
      </c>
      <c r="F19" s="90"/>
      <c r="G19" s="91"/>
    </row>
    <row r="20" spans="4:10" ht="15.75" x14ac:dyDescent="0.25">
      <c r="D20" s="94" t="s">
        <v>156</v>
      </c>
      <c r="E20" s="75" t="s">
        <v>120</v>
      </c>
      <c r="F20" s="76"/>
      <c r="G20" s="77"/>
    </row>
    <row r="21" spans="4:10" ht="15.75" customHeight="1" x14ac:dyDescent="0.25">
      <c r="D21" s="96"/>
      <c r="E21" s="84" t="s">
        <v>157</v>
      </c>
      <c r="F21" s="70"/>
      <c r="G21" s="85"/>
    </row>
    <row r="22" spans="4:10" ht="15.75" customHeight="1" thickBot="1" x14ac:dyDescent="0.3">
      <c r="D22" s="95"/>
      <c r="E22" s="86"/>
      <c r="F22" s="87"/>
      <c r="G22" s="88"/>
    </row>
  </sheetData>
  <mergeCells count="19">
    <mergeCell ref="D6:D7"/>
    <mergeCell ref="D8:D11"/>
    <mergeCell ref="D12:D15"/>
    <mergeCell ref="D16:D19"/>
    <mergeCell ref="D20:D22"/>
    <mergeCell ref="E6:G7"/>
    <mergeCell ref="E8:G8"/>
    <mergeCell ref="E9:G9"/>
    <mergeCell ref="E10:G10"/>
    <mergeCell ref="E11:G11"/>
    <mergeCell ref="E20:G20"/>
    <mergeCell ref="E13:G13"/>
    <mergeCell ref="E12:G12"/>
    <mergeCell ref="E16:G17"/>
    <mergeCell ref="E21:G22"/>
    <mergeCell ref="E15:G15"/>
    <mergeCell ref="E18:G18"/>
    <mergeCell ref="E19:G19"/>
    <mergeCell ref="E14:G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N13"/>
  <sheetViews>
    <sheetView workbookViewId="0">
      <selection activeCell="A22" sqref="A22"/>
    </sheetView>
  </sheetViews>
  <sheetFormatPr baseColWidth="10" defaultRowHeight="15" x14ac:dyDescent="0.25"/>
  <sheetData>
    <row r="4" spans="3:14" x14ac:dyDescent="0.25">
      <c r="C4" s="3">
        <v>41944</v>
      </c>
      <c r="D4" s="6">
        <v>1019</v>
      </c>
    </row>
    <row r="5" spans="3:14" x14ac:dyDescent="0.25">
      <c r="C5" s="3">
        <v>42309</v>
      </c>
      <c r="D5" s="6">
        <v>1111</v>
      </c>
    </row>
    <row r="6" spans="3:14" x14ac:dyDescent="0.25">
      <c r="C6" s="3">
        <v>42675</v>
      </c>
      <c r="D6" s="6">
        <v>1330</v>
      </c>
    </row>
    <row r="7" spans="3:14" x14ac:dyDescent="0.25">
      <c r="C7" s="3">
        <v>43040</v>
      </c>
      <c r="D7" s="6">
        <v>1161</v>
      </c>
    </row>
    <row r="8" spans="3:14" x14ac:dyDescent="0.25">
      <c r="C8" s="3">
        <v>43405</v>
      </c>
      <c r="D8" s="6">
        <v>1233</v>
      </c>
    </row>
    <row r="9" spans="3:14" x14ac:dyDescent="0.25">
      <c r="C9" s="3">
        <v>43770</v>
      </c>
      <c r="D9" s="6">
        <v>1162</v>
      </c>
    </row>
    <row r="10" spans="3:14" x14ac:dyDescent="0.25">
      <c r="C10" s="3">
        <v>44136</v>
      </c>
      <c r="D10" s="6">
        <v>1279</v>
      </c>
    </row>
    <row r="11" spans="3:14" x14ac:dyDescent="0.25">
      <c r="C11" s="3">
        <v>44501</v>
      </c>
      <c r="D11" s="6">
        <v>1135</v>
      </c>
    </row>
    <row r="12" spans="3:14" x14ac:dyDescent="0.25">
      <c r="C12" s="3">
        <v>44866</v>
      </c>
      <c r="D12" s="6">
        <v>853</v>
      </c>
    </row>
    <row r="13" spans="3:14" x14ac:dyDescent="0.25">
      <c r="C13" s="3">
        <v>45231</v>
      </c>
      <c r="D13" s="6">
        <v>1105</v>
      </c>
    </row>
  </sheetData>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Q52"/>
  <sheetViews>
    <sheetView workbookViewId="0">
      <selection activeCell="I31" sqref="I31"/>
    </sheetView>
  </sheetViews>
  <sheetFormatPr baseColWidth="10" defaultRowHeight="15" x14ac:dyDescent="0.25"/>
  <sheetData>
    <row r="4" spans="3:17" x14ac:dyDescent="0.25">
      <c r="C4" s="1">
        <v>44013</v>
      </c>
      <c r="D4" s="2">
        <v>1131</v>
      </c>
    </row>
    <row r="5" spans="3:17" x14ac:dyDescent="0.25">
      <c r="C5" s="1">
        <v>44044</v>
      </c>
      <c r="D5" s="2">
        <v>1131</v>
      </c>
    </row>
    <row r="6" spans="3:17" x14ac:dyDescent="0.25">
      <c r="C6" s="1">
        <v>44075</v>
      </c>
      <c r="D6" s="2">
        <v>887</v>
      </c>
      <c r="P6" s="55"/>
      <c r="Q6" s="56"/>
    </row>
    <row r="7" spans="3:17" x14ac:dyDescent="0.25">
      <c r="C7" s="1">
        <v>44105</v>
      </c>
      <c r="D7" s="2">
        <v>1052</v>
      </c>
      <c r="P7" s="55"/>
      <c r="Q7" s="56"/>
    </row>
    <row r="8" spans="3:17" x14ac:dyDescent="0.25">
      <c r="C8" s="1">
        <v>44136</v>
      </c>
      <c r="D8" s="2">
        <v>1279</v>
      </c>
      <c r="P8" s="55"/>
      <c r="Q8" s="56"/>
    </row>
    <row r="9" spans="3:17" x14ac:dyDescent="0.25">
      <c r="C9" s="1">
        <v>44166</v>
      </c>
      <c r="D9" s="2">
        <v>1309</v>
      </c>
      <c r="P9" s="55"/>
      <c r="Q9" s="56"/>
    </row>
    <row r="10" spans="3:17" x14ac:dyDescent="0.25">
      <c r="C10" s="1">
        <v>44197</v>
      </c>
      <c r="D10" s="2">
        <v>1072</v>
      </c>
      <c r="P10" s="55"/>
      <c r="Q10" s="56"/>
    </row>
    <row r="11" spans="3:17" x14ac:dyDescent="0.25">
      <c r="C11" s="1">
        <v>44228</v>
      </c>
      <c r="D11" s="2">
        <v>1274</v>
      </c>
      <c r="P11" s="55"/>
      <c r="Q11" s="56"/>
    </row>
    <row r="12" spans="3:17" x14ac:dyDescent="0.25">
      <c r="C12" s="1">
        <v>44256</v>
      </c>
      <c r="D12" s="2">
        <v>1128</v>
      </c>
      <c r="P12" s="55"/>
      <c r="Q12" s="56"/>
    </row>
    <row r="13" spans="3:17" x14ac:dyDescent="0.25">
      <c r="C13" s="1">
        <v>44287</v>
      </c>
      <c r="D13" s="2">
        <v>1035</v>
      </c>
      <c r="P13" s="55"/>
      <c r="Q13" s="56"/>
    </row>
    <row r="14" spans="3:17" x14ac:dyDescent="0.25">
      <c r="C14" s="1">
        <v>44317</v>
      </c>
      <c r="D14" s="2">
        <v>345</v>
      </c>
      <c r="P14" s="55"/>
      <c r="Q14" s="56"/>
    </row>
    <row r="15" spans="3:17" x14ac:dyDescent="0.25">
      <c r="C15" s="1">
        <v>44348</v>
      </c>
      <c r="D15" s="2">
        <v>890</v>
      </c>
      <c r="P15" s="55"/>
      <c r="Q15" s="56"/>
    </row>
    <row r="16" spans="3:17" x14ac:dyDescent="0.25">
      <c r="C16" s="1">
        <v>44378</v>
      </c>
      <c r="D16" s="2">
        <v>1184</v>
      </c>
    </row>
    <row r="17" spans="3:4" x14ac:dyDescent="0.25">
      <c r="C17" s="1">
        <v>44409</v>
      </c>
      <c r="D17" s="2">
        <v>1131</v>
      </c>
    </row>
    <row r="18" spans="3:4" x14ac:dyDescent="0.25">
      <c r="C18" s="1">
        <v>44440</v>
      </c>
      <c r="D18" s="2">
        <v>1090</v>
      </c>
    </row>
    <row r="19" spans="3:4" x14ac:dyDescent="0.25">
      <c r="C19" s="1">
        <v>44470</v>
      </c>
      <c r="D19" s="2">
        <v>987</v>
      </c>
    </row>
    <row r="20" spans="3:4" x14ac:dyDescent="0.25">
      <c r="C20" s="1">
        <v>44501</v>
      </c>
      <c r="D20" s="2">
        <v>1135</v>
      </c>
    </row>
    <row r="21" spans="3:4" x14ac:dyDescent="0.25">
      <c r="C21" s="1">
        <v>44531</v>
      </c>
      <c r="D21" s="2">
        <v>1167</v>
      </c>
    </row>
    <row r="22" spans="3:4" x14ac:dyDescent="0.25">
      <c r="C22" s="1">
        <v>44562</v>
      </c>
      <c r="D22" s="2">
        <v>1032</v>
      </c>
    </row>
    <row r="23" spans="3:4" x14ac:dyDescent="0.25">
      <c r="C23" s="1">
        <v>44593</v>
      </c>
      <c r="D23" s="2">
        <v>983</v>
      </c>
    </row>
    <row r="24" spans="3:4" x14ac:dyDescent="0.25">
      <c r="C24" s="1">
        <v>44621</v>
      </c>
      <c r="D24" s="2">
        <v>1121</v>
      </c>
    </row>
    <row r="25" spans="3:4" x14ac:dyDescent="0.25">
      <c r="C25" s="1">
        <v>44652</v>
      </c>
      <c r="D25" s="2">
        <v>848</v>
      </c>
    </row>
    <row r="26" spans="3:4" x14ac:dyDescent="0.25">
      <c r="C26" s="1">
        <v>44682</v>
      </c>
      <c r="D26" s="2">
        <v>944</v>
      </c>
    </row>
    <row r="27" spans="3:4" x14ac:dyDescent="0.25">
      <c r="C27" s="1">
        <v>44713</v>
      </c>
      <c r="D27" s="2">
        <v>939</v>
      </c>
    </row>
    <row r="28" spans="3:4" x14ac:dyDescent="0.25">
      <c r="C28" s="1">
        <v>44743</v>
      </c>
      <c r="D28" s="2">
        <v>1021</v>
      </c>
    </row>
    <row r="29" spans="3:4" x14ac:dyDescent="0.25">
      <c r="C29" s="1">
        <v>44774</v>
      </c>
      <c r="D29" s="2">
        <v>872</v>
      </c>
    </row>
    <row r="30" spans="3:4" x14ac:dyDescent="0.25">
      <c r="C30" s="1">
        <v>44805</v>
      </c>
      <c r="D30" s="2">
        <v>816</v>
      </c>
    </row>
    <row r="31" spans="3:4" x14ac:dyDescent="0.25">
      <c r="C31" s="1">
        <v>44835</v>
      </c>
      <c r="D31" s="2">
        <v>944</v>
      </c>
    </row>
    <row r="32" spans="3:4" x14ac:dyDescent="0.25">
      <c r="C32" s="1">
        <v>44866</v>
      </c>
      <c r="D32" s="2">
        <v>853</v>
      </c>
    </row>
    <row r="33" spans="3:4" x14ac:dyDescent="0.25">
      <c r="C33" s="1">
        <v>44896</v>
      </c>
      <c r="D33" s="2">
        <v>1034</v>
      </c>
    </row>
    <row r="34" spans="3:4" x14ac:dyDescent="0.25">
      <c r="C34" s="1">
        <v>44927</v>
      </c>
      <c r="D34" s="2">
        <v>832</v>
      </c>
    </row>
    <row r="35" spans="3:4" x14ac:dyDescent="0.25">
      <c r="C35" s="1">
        <v>44958</v>
      </c>
      <c r="D35" s="2">
        <v>929</v>
      </c>
    </row>
    <row r="36" spans="3:4" x14ac:dyDescent="0.25">
      <c r="C36" s="1">
        <v>44986</v>
      </c>
      <c r="D36" s="2">
        <v>907</v>
      </c>
    </row>
    <row r="37" spans="3:4" x14ac:dyDescent="0.25">
      <c r="C37" s="1">
        <v>45017</v>
      </c>
      <c r="D37" s="2">
        <v>723</v>
      </c>
    </row>
    <row r="38" spans="3:4" x14ac:dyDescent="0.25">
      <c r="C38" s="1">
        <v>45047</v>
      </c>
      <c r="D38" s="2">
        <v>846</v>
      </c>
    </row>
    <row r="39" spans="3:4" x14ac:dyDescent="0.25">
      <c r="C39" s="1">
        <v>45078</v>
      </c>
      <c r="D39" s="2">
        <v>753</v>
      </c>
    </row>
    <row r="40" spans="3:4" x14ac:dyDescent="0.25">
      <c r="C40" s="1">
        <v>45108</v>
      </c>
      <c r="D40" s="2">
        <v>852</v>
      </c>
    </row>
    <row r="41" spans="3:4" x14ac:dyDescent="0.25">
      <c r="C41" s="1">
        <v>45139</v>
      </c>
      <c r="D41" s="2">
        <v>817</v>
      </c>
    </row>
    <row r="42" spans="3:4" x14ac:dyDescent="0.25">
      <c r="C42" s="1">
        <v>45170</v>
      </c>
      <c r="D42" s="2">
        <v>840</v>
      </c>
    </row>
    <row r="43" spans="3:4" x14ac:dyDescent="0.25">
      <c r="C43" s="1">
        <v>45200</v>
      </c>
      <c r="D43" s="2">
        <v>909</v>
      </c>
    </row>
    <row r="44" spans="3:4" x14ac:dyDescent="0.25">
      <c r="C44" s="1">
        <v>45231</v>
      </c>
      <c r="D44" s="2">
        <v>1105</v>
      </c>
    </row>
    <row r="45" spans="3:4" x14ac:dyDescent="0.25">
      <c r="C45" s="1">
        <v>45261</v>
      </c>
      <c r="D45" s="2">
        <v>1067</v>
      </c>
    </row>
    <row r="46" spans="3:4" x14ac:dyDescent="0.25">
      <c r="C46" s="1">
        <v>45292</v>
      </c>
      <c r="D46" s="2">
        <v>937</v>
      </c>
    </row>
    <row r="47" spans="3:4" x14ac:dyDescent="0.25">
      <c r="C47" s="1">
        <v>45323</v>
      </c>
      <c r="D47" s="2">
        <v>1045</v>
      </c>
    </row>
    <row r="48" spans="3:4" x14ac:dyDescent="0.25">
      <c r="C48" s="1">
        <v>45352</v>
      </c>
      <c r="D48" s="2">
        <v>1005</v>
      </c>
    </row>
    <row r="49" spans="3:4" x14ac:dyDescent="0.25">
      <c r="C49" s="1">
        <v>45383</v>
      </c>
      <c r="D49" s="2">
        <v>792</v>
      </c>
    </row>
    <row r="50" spans="3:4" x14ac:dyDescent="0.25">
      <c r="C50" s="1">
        <v>45413</v>
      </c>
      <c r="D50" s="2">
        <v>935</v>
      </c>
    </row>
    <row r="51" spans="3:4" x14ac:dyDescent="0.25">
      <c r="C51" s="1">
        <v>45444</v>
      </c>
      <c r="D51" s="2">
        <v>1024</v>
      </c>
    </row>
    <row r="52" spans="3:4" x14ac:dyDescent="0.25">
      <c r="C52" s="1">
        <v>45474</v>
      </c>
      <c r="D52" s="2">
        <v>1019</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4:D13"/>
  <sheetViews>
    <sheetView workbookViewId="0">
      <selection activeCell="F19" sqref="F19"/>
    </sheetView>
  </sheetViews>
  <sheetFormatPr baseColWidth="10" defaultRowHeight="15" x14ac:dyDescent="0.25"/>
  <sheetData>
    <row r="4" spans="3:4" x14ac:dyDescent="0.25">
      <c r="C4" s="3">
        <v>41974</v>
      </c>
      <c r="D4" s="6">
        <v>1086</v>
      </c>
    </row>
    <row r="5" spans="3:4" x14ac:dyDescent="0.25">
      <c r="C5" s="3">
        <v>42339</v>
      </c>
      <c r="D5" s="6">
        <v>1454</v>
      </c>
    </row>
    <row r="6" spans="3:4" x14ac:dyDescent="0.25">
      <c r="C6" s="3">
        <v>42705</v>
      </c>
      <c r="D6" s="6">
        <v>1319</v>
      </c>
    </row>
    <row r="7" spans="3:4" x14ac:dyDescent="0.25">
      <c r="C7" s="3">
        <v>43070</v>
      </c>
      <c r="D7" s="6">
        <v>1550</v>
      </c>
    </row>
    <row r="8" spans="3:4" x14ac:dyDescent="0.25">
      <c r="C8" s="3">
        <v>43435</v>
      </c>
      <c r="D8" s="6">
        <v>1283</v>
      </c>
    </row>
    <row r="9" spans="3:4" x14ac:dyDescent="0.25">
      <c r="C9" s="3">
        <v>43800</v>
      </c>
      <c r="D9" s="6">
        <v>1680</v>
      </c>
    </row>
    <row r="10" spans="3:4" x14ac:dyDescent="0.25">
      <c r="C10" s="3">
        <v>44166</v>
      </c>
      <c r="D10" s="6">
        <v>1743</v>
      </c>
    </row>
    <row r="11" spans="3:4" x14ac:dyDescent="0.25">
      <c r="C11" s="3">
        <v>44531</v>
      </c>
      <c r="D11" s="6">
        <v>1385</v>
      </c>
    </row>
    <row r="12" spans="3:4" x14ac:dyDescent="0.25">
      <c r="C12" s="3">
        <v>44896</v>
      </c>
      <c r="D12" s="6">
        <v>981</v>
      </c>
    </row>
    <row r="13" spans="3:4" x14ac:dyDescent="0.25">
      <c r="C13" s="3">
        <v>45261</v>
      </c>
      <c r="D13" s="6">
        <v>1220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D4:G9"/>
  <sheetViews>
    <sheetView workbookViewId="0">
      <selection activeCell="O26" sqref="O26"/>
    </sheetView>
  </sheetViews>
  <sheetFormatPr baseColWidth="10" defaultRowHeight="15" x14ac:dyDescent="0.25"/>
  <cols>
    <col min="4" max="4" width="13" bestFit="1" customWidth="1"/>
    <col min="7" max="7" width="17.42578125" bestFit="1" customWidth="1"/>
  </cols>
  <sheetData>
    <row r="4" spans="4:7" ht="30" x14ac:dyDescent="0.25">
      <c r="D4" s="5"/>
      <c r="E4" s="5" t="s">
        <v>121</v>
      </c>
      <c r="F4" s="5" t="s">
        <v>122</v>
      </c>
      <c r="G4" s="5" t="s">
        <v>123</v>
      </c>
    </row>
    <row r="5" spans="4:7" x14ac:dyDescent="0.25">
      <c r="D5" s="5" t="s">
        <v>0</v>
      </c>
      <c r="E5" s="4">
        <v>39.6</v>
      </c>
      <c r="F5" s="4">
        <v>1.3</v>
      </c>
      <c r="G5" s="4">
        <v>57.2</v>
      </c>
    </row>
    <row r="6" spans="4:7" x14ac:dyDescent="0.25">
      <c r="D6" s="5" t="s">
        <v>124</v>
      </c>
      <c r="E6" s="4">
        <v>41.9</v>
      </c>
      <c r="F6" s="4">
        <v>8.4</v>
      </c>
      <c r="G6" s="4">
        <v>48.3</v>
      </c>
    </row>
    <row r="7" spans="4:7" x14ac:dyDescent="0.25">
      <c r="D7" s="5" t="s">
        <v>125</v>
      </c>
      <c r="E7" s="4">
        <v>43.9</v>
      </c>
      <c r="F7" s="4">
        <v>10.4</v>
      </c>
      <c r="G7" s="4">
        <v>44.8</v>
      </c>
    </row>
    <row r="8" spans="4:7" x14ac:dyDescent="0.25">
      <c r="D8" s="5" t="s">
        <v>1</v>
      </c>
      <c r="E8" s="4">
        <v>45.3</v>
      </c>
      <c r="F8" s="4">
        <v>9.5</v>
      </c>
      <c r="G8" s="4">
        <v>44.5</v>
      </c>
    </row>
    <row r="9" spans="4:7" x14ac:dyDescent="0.25">
      <c r="D9" s="5" t="s">
        <v>126</v>
      </c>
      <c r="E9" s="4">
        <v>33.4</v>
      </c>
      <c r="F9" s="4">
        <v>0</v>
      </c>
      <c r="G9" s="4">
        <v>65.7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F6:N26"/>
  <sheetViews>
    <sheetView workbookViewId="0">
      <selection activeCell="F28" sqref="F28"/>
    </sheetView>
  </sheetViews>
  <sheetFormatPr baseColWidth="10" defaultRowHeight="15" x14ac:dyDescent="0.25"/>
  <sheetData>
    <row r="6" spans="6:14" ht="15.75" x14ac:dyDescent="0.25">
      <c r="F6" s="9">
        <v>1</v>
      </c>
      <c r="G6" s="58" t="s">
        <v>12</v>
      </c>
      <c r="H6" s="58"/>
      <c r="I6" s="58"/>
      <c r="J6" s="58"/>
      <c r="K6" s="58"/>
      <c r="L6" s="58"/>
    </row>
    <row r="7" spans="6:14" ht="15" customHeight="1" x14ac:dyDescent="0.25">
      <c r="F7" s="60">
        <v>2</v>
      </c>
      <c r="G7" s="59" t="s">
        <v>13</v>
      </c>
      <c r="H7" s="59"/>
      <c r="I7" s="59"/>
      <c r="J7" s="59"/>
      <c r="K7" s="59"/>
      <c r="L7" s="59"/>
    </row>
    <row r="8" spans="6:14" x14ac:dyDescent="0.25">
      <c r="F8" s="60"/>
      <c r="G8" s="59"/>
      <c r="H8" s="59"/>
      <c r="I8" s="59"/>
      <c r="J8" s="59"/>
      <c r="K8" s="59"/>
      <c r="L8" s="59"/>
    </row>
    <row r="9" spans="6:14" x14ac:dyDescent="0.25">
      <c r="F9" s="60"/>
      <c r="G9" s="59"/>
      <c r="H9" s="59"/>
      <c r="I9" s="59"/>
      <c r="J9" s="59"/>
      <c r="K9" s="59"/>
      <c r="L9" s="59"/>
    </row>
    <row r="10" spans="6:14" x14ac:dyDescent="0.25">
      <c r="F10" s="60"/>
      <c r="G10" s="59"/>
      <c r="H10" s="59"/>
      <c r="I10" s="59"/>
      <c r="J10" s="59"/>
      <c r="K10" s="59"/>
      <c r="L10" s="59"/>
    </row>
    <row r="11" spans="6:14" x14ac:dyDescent="0.25">
      <c r="F11" s="65">
        <v>3</v>
      </c>
      <c r="G11" s="64" t="s">
        <v>129</v>
      </c>
      <c r="H11" s="64"/>
      <c r="I11" s="64"/>
      <c r="J11" s="64"/>
      <c r="K11" s="64"/>
      <c r="L11" s="64"/>
    </row>
    <row r="12" spans="6:14" ht="16.5" customHeight="1" x14ac:dyDescent="0.25">
      <c r="F12" s="65"/>
      <c r="G12" s="64"/>
      <c r="H12" s="64"/>
      <c r="I12" s="64"/>
      <c r="J12" s="64"/>
      <c r="K12" s="64"/>
      <c r="L12" s="64"/>
      <c r="M12" s="8"/>
      <c r="N12" s="8"/>
    </row>
    <row r="13" spans="6:14" ht="15.75" customHeight="1" x14ac:dyDescent="0.25">
      <c r="F13" s="60">
        <v>4</v>
      </c>
      <c r="G13" s="59" t="s">
        <v>130</v>
      </c>
      <c r="H13" s="59"/>
      <c r="I13" s="59"/>
      <c r="J13" s="59"/>
      <c r="K13" s="59"/>
      <c r="L13" s="59"/>
      <c r="M13" s="8"/>
      <c r="N13" s="8"/>
    </row>
    <row r="14" spans="6:14" x14ac:dyDescent="0.25">
      <c r="F14" s="60"/>
      <c r="G14" s="59"/>
      <c r="H14" s="59"/>
      <c r="I14" s="59"/>
      <c r="J14" s="59"/>
      <c r="K14" s="59"/>
      <c r="L14" s="59"/>
      <c r="M14" s="8"/>
      <c r="N14" s="8"/>
    </row>
    <row r="15" spans="6:14" x14ac:dyDescent="0.25">
      <c r="F15" s="60"/>
      <c r="G15" s="59"/>
      <c r="H15" s="59"/>
      <c r="I15" s="59"/>
      <c r="J15" s="59"/>
      <c r="K15" s="59"/>
      <c r="L15" s="59"/>
      <c r="M15" s="8"/>
      <c r="N15" s="8"/>
    </row>
    <row r="16" spans="6:14" x14ac:dyDescent="0.25">
      <c r="F16" s="60"/>
      <c r="G16" s="59"/>
      <c r="H16" s="59"/>
      <c r="I16" s="59"/>
      <c r="J16" s="59"/>
      <c r="K16" s="59"/>
      <c r="L16" s="59"/>
      <c r="M16" s="8"/>
      <c r="N16" s="8"/>
    </row>
    <row r="17" spans="6:12" x14ac:dyDescent="0.25">
      <c r="F17" s="60"/>
      <c r="G17" s="59"/>
      <c r="H17" s="59"/>
      <c r="I17" s="59"/>
      <c r="J17" s="59"/>
      <c r="K17" s="59"/>
      <c r="L17" s="59"/>
    </row>
    <row r="18" spans="6:12" x14ac:dyDescent="0.25">
      <c r="F18" s="60"/>
      <c r="G18" s="59"/>
      <c r="H18" s="59"/>
      <c r="I18" s="59"/>
      <c r="J18" s="59"/>
      <c r="K18" s="59"/>
      <c r="L18" s="59"/>
    </row>
    <row r="19" spans="6:12" ht="17.25" customHeight="1" x14ac:dyDescent="0.25">
      <c r="F19" s="62">
        <v>5</v>
      </c>
      <c r="G19" s="61" t="s">
        <v>14</v>
      </c>
      <c r="H19" s="61"/>
      <c r="I19" s="61"/>
      <c r="J19" s="61"/>
      <c r="K19" s="61"/>
      <c r="L19" s="61"/>
    </row>
    <row r="20" spans="6:12" x14ac:dyDescent="0.25">
      <c r="F20" s="62"/>
      <c r="G20" s="61"/>
      <c r="H20" s="61"/>
      <c r="I20" s="61"/>
      <c r="J20" s="61"/>
      <c r="K20" s="61"/>
      <c r="L20" s="61"/>
    </row>
    <row r="21" spans="6:12" x14ac:dyDescent="0.25">
      <c r="F21" s="62"/>
      <c r="G21" s="61"/>
      <c r="H21" s="61"/>
      <c r="I21" s="61"/>
      <c r="J21" s="61"/>
      <c r="K21" s="61"/>
      <c r="L21" s="61"/>
    </row>
    <row r="22" spans="6:12" x14ac:dyDescent="0.25">
      <c r="F22" s="62"/>
      <c r="G22" s="61"/>
      <c r="H22" s="61"/>
      <c r="I22" s="61"/>
      <c r="J22" s="61"/>
      <c r="K22" s="61"/>
      <c r="L22" s="61"/>
    </row>
    <row r="23" spans="6:12" ht="14.25" customHeight="1" x14ac:dyDescent="0.25">
      <c r="F23" s="62">
        <v>6</v>
      </c>
      <c r="G23" s="63" t="s">
        <v>15</v>
      </c>
      <c r="H23" s="63"/>
      <c r="I23" s="63"/>
      <c r="J23" s="63"/>
      <c r="K23" s="63"/>
      <c r="L23" s="63"/>
    </row>
    <row r="24" spans="6:12" x14ac:dyDescent="0.25">
      <c r="F24" s="62"/>
      <c r="G24" s="63"/>
      <c r="H24" s="63"/>
      <c r="I24" s="63"/>
      <c r="J24" s="63"/>
      <c r="K24" s="63"/>
      <c r="L24" s="63"/>
    </row>
    <row r="25" spans="6:12" x14ac:dyDescent="0.25">
      <c r="F25" s="62"/>
      <c r="G25" s="63"/>
      <c r="H25" s="63"/>
      <c r="I25" s="63"/>
      <c r="J25" s="63"/>
      <c r="K25" s="63"/>
      <c r="L25" s="63"/>
    </row>
    <row r="26" spans="6:12" ht="15.75" x14ac:dyDescent="0.25">
      <c r="F26" s="10">
        <v>7</v>
      </c>
      <c r="G26" s="57" t="s">
        <v>16</v>
      </c>
      <c r="H26" s="57"/>
      <c r="I26" s="57"/>
      <c r="J26" s="57"/>
      <c r="K26" s="57"/>
      <c r="L26" s="57"/>
    </row>
  </sheetData>
  <mergeCells count="12">
    <mergeCell ref="G26:L26"/>
    <mergeCell ref="G6:L6"/>
    <mergeCell ref="G13:L18"/>
    <mergeCell ref="F13:F18"/>
    <mergeCell ref="G19:L22"/>
    <mergeCell ref="F19:F22"/>
    <mergeCell ref="G23:L25"/>
    <mergeCell ref="F23:F25"/>
    <mergeCell ref="G7:L10"/>
    <mergeCell ref="F7:F10"/>
    <mergeCell ref="G11:L12"/>
    <mergeCell ref="F11:F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D6:Q25"/>
  <sheetViews>
    <sheetView workbookViewId="0">
      <selection activeCell="G29" sqref="G29"/>
    </sheetView>
  </sheetViews>
  <sheetFormatPr baseColWidth="10" defaultRowHeight="15" x14ac:dyDescent="0.25"/>
  <cols>
    <col min="4" max="4" width="14.28515625" bestFit="1" customWidth="1"/>
  </cols>
  <sheetData>
    <row r="6" spans="4:5" x14ac:dyDescent="0.25">
      <c r="D6" s="2" t="s">
        <v>2</v>
      </c>
      <c r="E6" s="7">
        <v>28090600</v>
      </c>
    </row>
    <row r="7" spans="4:5" x14ac:dyDescent="0.25">
      <c r="D7" s="2" t="s">
        <v>127</v>
      </c>
      <c r="E7" s="7">
        <v>6810647</v>
      </c>
    </row>
    <row r="8" spans="4:5" x14ac:dyDescent="0.25">
      <c r="D8" s="2" t="s">
        <v>3</v>
      </c>
      <c r="E8" s="7">
        <v>4480224</v>
      </c>
    </row>
    <row r="9" spans="4:5" x14ac:dyDescent="0.25">
      <c r="D9" s="2" t="s">
        <v>4</v>
      </c>
      <c r="E9" s="7">
        <v>3635831</v>
      </c>
    </row>
    <row r="10" spans="4:5" x14ac:dyDescent="0.25">
      <c r="D10" s="2" t="s">
        <v>5</v>
      </c>
      <c r="E10" s="7">
        <v>3261898</v>
      </c>
    </row>
    <row r="11" spans="4:5" x14ac:dyDescent="0.25">
      <c r="D11" s="2" t="s">
        <v>6</v>
      </c>
      <c r="E11" s="7">
        <v>3020322</v>
      </c>
    </row>
    <row r="12" spans="4:5" x14ac:dyDescent="0.25">
      <c r="D12" s="2" t="s">
        <v>7</v>
      </c>
      <c r="E12" s="7">
        <v>2942641</v>
      </c>
    </row>
    <row r="13" spans="4:5" x14ac:dyDescent="0.25">
      <c r="D13" s="2" t="s">
        <v>8</v>
      </c>
      <c r="E13" s="7">
        <v>2914829</v>
      </c>
    </row>
    <row r="14" spans="4:5" x14ac:dyDescent="0.25">
      <c r="D14" s="2" t="s">
        <v>128</v>
      </c>
      <c r="E14" s="7">
        <v>2773759</v>
      </c>
    </row>
    <row r="15" spans="4:5" x14ac:dyDescent="0.25">
      <c r="D15" s="2" t="s">
        <v>9</v>
      </c>
      <c r="E15" s="7">
        <v>2494225</v>
      </c>
    </row>
    <row r="16" spans="4:5" x14ac:dyDescent="0.25">
      <c r="D16" s="2" t="s">
        <v>10</v>
      </c>
      <c r="E16" s="7">
        <v>1744918</v>
      </c>
    </row>
    <row r="25" spans="17:17" x14ac:dyDescent="0.25">
      <c r="Q25" t="s">
        <v>11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F5:G8"/>
  <sheetViews>
    <sheetView workbookViewId="0">
      <selection activeCell="G8" sqref="F5:G8"/>
    </sheetView>
  </sheetViews>
  <sheetFormatPr baseColWidth="10" defaultRowHeight="15" x14ac:dyDescent="0.25"/>
  <cols>
    <col min="6" max="6" width="21" customWidth="1"/>
    <col min="7" max="7" width="54.28515625" customWidth="1"/>
  </cols>
  <sheetData>
    <row r="5" spans="6:7" ht="31.5" x14ac:dyDescent="0.25">
      <c r="F5" s="11" t="s">
        <v>20</v>
      </c>
      <c r="G5" s="11" t="s">
        <v>23</v>
      </c>
    </row>
    <row r="6" spans="6:7" ht="15.75" x14ac:dyDescent="0.25">
      <c r="F6" s="12" t="s">
        <v>17</v>
      </c>
      <c r="G6" s="12" t="s">
        <v>21</v>
      </c>
    </row>
    <row r="7" spans="6:7" ht="15.75" x14ac:dyDescent="0.25">
      <c r="F7" s="13" t="s">
        <v>18</v>
      </c>
      <c r="G7" s="13" t="s">
        <v>22</v>
      </c>
    </row>
    <row r="8" spans="6:7" ht="15.75" x14ac:dyDescent="0.25">
      <c r="F8" s="14" t="s">
        <v>19</v>
      </c>
      <c r="G8" s="14" t="s">
        <v>131</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4"/>
  <sheetViews>
    <sheetView workbookViewId="0">
      <selection activeCell="A17" sqref="A17:L24"/>
    </sheetView>
  </sheetViews>
  <sheetFormatPr baseColWidth="10" defaultRowHeight="15" x14ac:dyDescent="0.25"/>
  <cols>
    <col min="1" max="2" width="11.42578125" style="17"/>
    <col min="4" max="4" width="33.42578125" bestFit="1" customWidth="1"/>
    <col min="5" max="6" width="11.85546875" customWidth="1"/>
    <col min="7" max="7" width="11.7109375" customWidth="1"/>
    <col min="9" max="9" width="12.7109375" customWidth="1"/>
    <col min="13" max="16384" width="11.42578125" style="17"/>
  </cols>
  <sheetData>
    <row r="1" spans="1:12" x14ac:dyDescent="0.25">
      <c r="A1" s="68"/>
      <c r="B1" s="68"/>
      <c r="C1" s="66"/>
      <c r="D1" s="66"/>
      <c r="E1" s="66"/>
      <c r="F1" s="66"/>
      <c r="G1" s="66"/>
      <c r="H1" s="66"/>
      <c r="I1" s="66"/>
      <c r="J1" s="66"/>
      <c r="K1" s="66"/>
      <c r="L1" s="66"/>
    </row>
    <row r="2" spans="1:12" x14ac:dyDescent="0.25">
      <c r="A2" s="68"/>
      <c r="B2" s="68"/>
      <c r="C2" s="66"/>
      <c r="D2" s="66"/>
      <c r="E2" s="66"/>
      <c r="F2" s="66"/>
      <c r="G2" s="66"/>
      <c r="H2" s="66"/>
      <c r="I2" s="66"/>
      <c r="J2" s="66"/>
      <c r="K2" s="66"/>
      <c r="L2" s="66"/>
    </row>
    <row r="3" spans="1:12" x14ac:dyDescent="0.25">
      <c r="A3" s="68"/>
      <c r="B3" s="68"/>
      <c r="C3" s="66"/>
      <c r="D3" s="66"/>
      <c r="E3" s="66"/>
      <c r="F3" s="66"/>
      <c r="G3" s="66"/>
      <c r="H3" s="66"/>
      <c r="I3" s="66"/>
      <c r="J3" s="66"/>
      <c r="K3" s="66"/>
      <c r="L3" s="66"/>
    </row>
    <row r="4" spans="1:12" x14ac:dyDescent="0.25">
      <c r="A4" s="68"/>
      <c r="B4" s="68"/>
      <c r="C4" s="67"/>
      <c r="D4" s="67"/>
      <c r="E4" s="67"/>
      <c r="F4" s="67"/>
      <c r="G4" s="67"/>
      <c r="H4" s="67"/>
      <c r="I4" s="67"/>
      <c r="J4" s="67"/>
      <c r="K4" s="67"/>
      <c r="L4" s="66"/>
    </row>
    <row r="5" spans="1:12" ht="63.75" thickBot="1" x14ac:dyDescent="0.3">
      <c r="A5" s="68"/>
      <c r="B5" s="68"/>
      <c r="C5" s="15" t="s">
        <v>52</v>
      </c>
      <c r="D5" s="15" t="s">
        <v>53</v>
      </c>
      <c r="E5" s="19" t="s">
        <v>46</v>
      </c>
      <c r="F5" s="15" t="s">
        <v>45</v>
      </c>
      <c r="G5" s="19" t="s">
        <v>47</v>
      </c>
      <c r="H5" s="15" t="s">
        <v>48</v>
      </c>
      <c r="I5" s="15" t="s">
        <v>49</v>
      </c>
      <c r="J5" s="15" t="s">
        <v>50</v>
      </c>
      <c r="K5" s="15" t="s">
        <v>51</v>
      </c>
      <c r="L5" s="66"/>
    </row>
    <row r="6" spans="1:12" ht="16.5" thickBot="1" x14ac:dyDescent="0.3">
      <c r="A6" s="68"/>
      <c r="B6" s="68"/>
      <c r="C6" s="16" t="s">
        <v>24</v>
      </c>
      <c r="D6" s="18" t="s">
        <v>35</v>
      </c>
      <c r="E6" s="20"/>
      <c r="F6" s="20"/>
      <c r="G6" s="20"/>
      <c r="H6" s="20"/>
      <c r="I6" s="20"/>
      <c r="J6" s="20"/>
      <c r="K6" s="20"/>
      <c r="L6" s="66"/>
    </row>
    <row r="7" spans="1:12" ht="16.5" thickBot="1" x14ac:dyDescent="0.3">
      <c r="A7" s="68"/>
      <c r="B7" s="68"/>
      <c r="C7" s="16" t="s">
        <v>25</v>
      </c>
      <c r="D7" s="18" t="s">
        <v>36</v>
      </c>
      <c r="E7" s="21"/>
      <c r="F7" s="20"/>
      <c r="G7" s="20"/>
      <c r="H7" s="20"/>
      <c r="I7" s="20"/>
      <c r="J7" s="20"/>
      <c r="K7" s="20"/>
      <c r="L7" s="66"/>
    </row>
    <row r="8" spans="1:12" ht="16.5" thickBot="1" x14ac:dyDescent="0.3">
      <c r="A8" s="68"/>
      <c r="B8" s="68"/>
      <c r="C8" s="16" t="s">
        <v>26</v>
      </c>
      <c r="D8" s="18" t="s">
        <v>37</v>
      </c>
      <c r="E8" s="21"/>
      <c r="F8" s="20"/>
      <c r="G8" s="20"/>
      <c r="H8" s="20"/>
      <c r="I8" s="20"/>
      <c r="J8" s="20"/>
      <c r="K8" s="20"/>
      <c r="L8" s="66"/>
    </row>
    <row r="9" spans="1:12" ht="16.5" thickBot="1" x14ac:dyDescent="0.3">
      <c r="A9" s="68"/>
      <c r="B9" s="68"/>
      <c r="C9" s="16" t="s">
        <v>27</v>
      </c>
      <c r="D9" s="18" t="s">
        <v>38</v>
      </c>
      <c r="E9" s="21"/>
      <c r="F9" s="21"/>
      <c r="G9" s="20"/>
      <c r="H9" s="20"/>
      <c r="I9" s="20"/>
      <c r="J9" s="20"/>
      <c r="K9" s="20"/>
      <c r="L9" s="66"/>
    </row>
    <row r="10" spans="1:12" ht="16.5" thickBot="1" x14ac:dyDescent="0.3">
      <c r="A10" s="68"/>
      <c r="B10" s="68"/>
      <c r="C10" s="16" t="s">
        <v>28</v>
      </c>
      <c r="D10" s="16" t="s">
        <v>39</v>
      </c>
      <c r="E10" s="21"/>
      <c r="F10" s="21"/>
      <c r="G10" s="21"/>
      <c r="H10" s="20"/>
      <c r="I10" s="20"/>
      <c r="J10" s="20"/>
      <c r="K10" s="20"/>
      <c r="L10" s="66"/>
    </row>
    <row r="11" spans="1:12" ht="16.5" thickBot="1" x14ac:dyDescent="0.3">
      <c r="A11" s="68"/>
      <c r="B11" s="68"/>
      <c r="C11" s="16" t="s">
        <v>29</v>
      </c>
      <c r="D11" s="16" t="s">
        <v>40</v>
      </c>
      <c r="E11" s="21"/>
      <c r="F11" s="21"/>
      <c r="G11" s="21"/>
      <c r="H11" s="20"/>
      <c r="I11" s="20"/>
      <c r="J11" s="20"/>
      <c r="K11" s="20"/>
      <c r="L11" s="66"/>
    </row>
    <row r="12" spans="1:12" ht="16.5" thickBot="1" x14ac:dyDescent="0.3">
      <c r="A12" s="68"/>
      <c r="B12" s="68"/>
      <c r="C12" s="16" t="s">
        <v>30</v>
      </c>
      <c r="D12" s="16" t="s">
        <v>132</v>
      </c>
      <c r="E12" s="21"/>
      <c r="F12" s="21"/>
      <c r="G12" s="21"/>
      <c r="H12" s="21"/>
      <c r="I12" s="20"/>
      <c r="J12" s="20"/>
      <c r="K12" s="20"/>
      <c r="L12" s="66"/>
    </row>
    <row r="13" spans="1:12" ht="16.5" thickBot="1" x14ac:dyDescent="0.3">
      <c r="A13" s="68"/>
      <c r="B13" s="68"/>
      <c r="C13" s="16" t="s">
        <v>31</v>
      </c>
      <c r="D13" s="16" t="s">
        <v>41</v>
      </c>
      <c r="E13" s="21"/>
      <c r="F13" s="21"/>
      <c r="G13" s="21"/>
      <c r="H13" s="21"/>
      <c r="I13" s="20"/>
      <c r="J13" s="20"/>
      <c r="K13" s="20"/>
      <c r="L13" s="66"/>
    </row>
    <row r="14" spans="1:12" ht="16.5" thickBot="1" x14ac:dyDescent="0.3">
      <c r="A14" s="68"/>
      <c r="B14" s="68"/>
      <c r="C14" s="16" t="s">
        <v>32</v>
      </c>
      <c r="D14" s="16" t="s">
        <v>42</v>
      </c>
      <c r="E14" s="21"/>
      <c r="F14" s="21"/>
      <c r="G14" s="21"/>
      <c r="H14" s="21"/>
      <c r="I14" s="20"/>
      <c r="J14" s="21"/>
      <c r="K14" s="21"/>
      <c r="L14" s="66"/>
    </row>
    <row r="15" spans="1:12" ht="16.5" thickBot="1" x14ac:dyDescent="0.3">
      <c r="A15" s="68"/>
      <c r="B15" s="68"/>
      <c r="C15" s="16" t="s">
        <v>33</v>
      </c>
      <c r="D15" s="16" t="s">
        <v>43</v>
      </c>
      <c r="E15" s="21"/>
      <c r="F15" s="21"/>
      <c r="G15" s="21"/>
      <c r="H15" s="21"/>
      <c r="I15" s="20"/>
      <c r="J15" s="21"/>
      <c r="K15" s="21"/>
      <c r="L15" s="66"/>
    </row>
    <row r="16" spans="1:12" ht="16.5" thickBot="1" x14ac:dyDescent="0.3">
      <c r="A16" s="68"/>
      <c r="B16" s="68"/>
      <c r="C16" s="16" t="s">
        <v>34</v>
      </c>
      <c r="D16" s="16" t="s">
        <v>44</v>
      </c>
      <c r="E16" s="21"/>
      <c r="F16" s="21"/>
      <c r="G16" s="21"/>
      <c r="H16" s="21"/>
      <c r="I16" s="21"/>
      <c r="J16" s="21"/>
      <c r="K16" s="20"/>
      <c r="L16" s="66"/>
    </row>
    <row r="17" spans="1:12" ht="15.75" customHeight="1" x14ac:dyDescent="0.25">
      <c r="A17" s="68"/>
      <c r="B17" s="68"/>
      <c r="C17" s="68"/>
      <c r="D17" s="68"/>
      <c r="E17" s="68"/>
      <c r="F17" s="68"/>
      <c r="G17" s="68"/>
      <c r="H17" s="68"/>
      <c r="I17" s="68"/>
      <c r="J17" s="68"/>
      <c r="K17" s="68"/>
      <c r="L17" s="68"/>
    </row>
    <row r="18" spans="1:12" x14ac:dyDescent="0.25">
      <c r="A18" s="68"/>
      <c r="B18" s="68"/>
      <c r="C18" s="68"/>
      <c r="D18" s="68"/>
      <c r="E18" s="68"/>
      <c r="F18" s="68"/>
      <c r="G18" s="68"/>
      <c r="H18" s="68"/>
      <c r="I18" s="68"/>
      <c r="J18" s="68"/>
      <c r="K18" s="68"/>
      <c r="L18" s="68"/>
    </row>
    <row r="19" spans="1:12" x14ac:dyDescent="0.25">
      <c r="A19" s="68"/>
      <c r="B19" s="68"/>
      <c r="C19" s="68"/>
      <c r="D19" s="68"/>
      <c r="E19" s="68"/>
      <c r="F19" s="68"/>
      <c r="G19" s="68"/>
      <c r="H19" s="68"/>
      <c r="I19" s="68"/>
      <c r="J19" s="68"/>
      <c r="K19" s="68"/>
      <c r="L19" s="68"/>
    </row>
    <row r="20" spans="1:12" x14ac:dyDescent="0.25">
      <c r="A20" s="68"/>
      <c r="B20" s="68"/>
      <c r="C20" s="68"/>
      <c r="D20" s="68"/>
      <c r="E20" s="68"/>
      <c r="F20" s="68"/>
      <c r="G20" s="68"/>
      <c r="H20" s="68"/>
      <c r="I20" s="68"/>
      <c r="J20" s="68"/>
      <c r="K20" s="68"/>
      <c r="L20" s="68"/>
    </row>
    <row r="21" spans="1:12" x14ac:dyDescent="0.25">
      <c r="A21" s="68"/>
      <c r="B21" s="68"/>
      <c r="C21" s="68"/>
      <c r="D21" s="68"/>
      <c r="E21" s="68"/>
      <c r="F21" s="68"/>
      <c r="G21" s="68"/>
      <c r="H21" s="68"/>
      <c r="I21" s="68"/>
      <c r="J21" s="68"/>
      <c r="K21" s="68"/>
      <c r="L21" s="68"/>
    </row>
    <row r="22" spans="1:12" x14ac:dyDescent="0.25">
      <c r="A22" s="68"/>
      <c r="B22" s="68"/>
      <c r="C22" s="68"/>
      <c r="D22" s="68"/>
      <c r="E22" s="68"/>
      <c r="F22" s="68"/>
      <c r="G22" s="68"/>
      <c r="H22" s="68"/>
      <c r="I22" s="68"/>
      <c r="J22" s="68"/>
      <c r="K22" s="68"/>
      <c r="L22" s="68"/>
    </row>
    <row r="23" spans="1:12" x14ac:dyDescent="0.25">
      <c r="A23" s="68"/>
      <c r="B23" s="68"/>
      <c r="C23" s="68"/>
      <c r="D23" s="68"/>
      <c r="E23" s="68"/>
      <c r="F23" s="68"/>
      <c r="G23" s="68"/>
      <c r="H23" s="68"/>
      <c r="I23" s="68"/>
      <c r="J23" s="68"/>
      <c r="K23" s="68"/>
      <c r="L23" s="68"/>
    </row>
    <row r="24" spans="1:12" x14ac:dyDescent="0.25">
      <c r="A24" s="68"/>
      <c r="B24" s="68"/>
      <c r="C24" s="68"/>
      <c r="D24" s="68"/>
      <c r="E24" s="68"/>
      <c r="F24" s="68"/>
      <c r="G24" s="68"/>
      <c r="H24" s="68"/>
      <c r="I24" s="68"/>
      <c r="J24" s="68"/>
      <c r="K24" s="68"/>
      <c r="L24" s="68"/>
    </row>
  </sheetData>
  <mergeCells count="4">
    <mergeCell ref="C1:K4"/>
    <mergeCell ref="L1:L16"/>
    <mergeCell ref="A1:B16"/>
    <mergeCell ref="A17:L2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EXPORTACION 10 ultimos años  (2</vt:lpstr>
      <vt:lpstr>EXPORTACION MENSUAL CAFE VERDE </vt:lpstr>
      <vt:lpstr>Produccion 10 ultimos años </vt:lpstr>
      <vt:lpstr>Peso mucílago, pulpa, g s mucil</vt:lpstr>
      <vt:lpstr>Pasos de exportacion colombia </vt:lpstr>
      <vt:lpstr>exportaciones paises</vt:lpstr>
      <vt:lpstr>Informacion </vt:lpstr>
      <vt:lpstr>Terminos INCOTERMS</vt:lpstr>
      <vt:lpstr>Tabla de conformacion natural</vt:lpstr>
      <vt:lpstr>Torta de sectores economicos</vt:lpstr>
      <vt:lpstr>Datos de anolaima</vt:lpstr>
      <vt:lpstr>Ventajas y Desventajas</vt:lpstr>
      <vt:lpstr>Etiquetado USA</vt:lpstr>
      <vt:lpstr>COSTOS DE ENVIO</vt:lpstr>
      <vt:lpstr>DATOS CONTRATO DE VENTA</vt:lpstr>
    </vt:vector>
  </TitlesOfParts>
  <Company>Dixguel03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FABIAN ANDREY ROJAS YATE</cp:lastModifiedBy>
  <dcterms:created xsi:type="dcterms:W3CDTF">2024-09-06T16:44:57Z</dcterms:created>
  <dcterms:modified xsi:type="dcterms:W3CDTF">2025-02-16T04:33:47Z</dcterms:modified>
</cp:coreProperties>
</file>