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09"/>
  <workbookPr/>
  <mc:AlternateContent xmlns:mc="http://schemas.openxmlformats.org/markup-compatibility/2006">
    <mc:Choice Requires="x15">
      <x15ac:absPath xmlns:x15ac="http://schemas.microsoft.com/office/spreadsheetml/2010/11/ac" url="https://d.docs.live.net/88ef2ad7cb54684a/Escritorio/GILMA/especialización/Gestión de riesgos/"/>
    </mc:Choice>
  </mc:AlternateContent>
  <xr:revisionPtr revIDLastSave="2" documentId="8_{07504A4A-3DAE-4B90-9E3E-40C8640955E8}" xr6:coauthVersionLast="47" xr6:coauthVersionMax="47" xr10:uidLastSave="{BF051AAC-8A90-41D9-B17A-A769A1DFA3AA}"/>
  <bookViews>
    <workbookView xWindow="-120" yWindow="-120" windowWidth="20730" windowHeight="11160" tabRatio="327" xr2:uid="{00000000-000D-0000-FFFF-FFFF00000000}"/>
  </bookViews>
  <sheets>
    <sheet name="Riesgos Proyecto" sheetId="7" r:id="rId1"/>
    <sheet name="Plan de respuesta al riesgo " sheetId="9" r:id="rId2"/>
    <sheet name="Cualitativo " sheetId="8" r:id="rId3"/>
    <sheet name="tablas" sheetId="10" r:id="rId4"/>
  </sheets>
  <definedNames>
    <definedName name="_xlnm._FilterDatabase" localSheetId="0" hidden="1">'Riesgos Proyecto'!$A$2:$P$25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0" i="7" l="1"/>
  <c r="X19" i="7"/>
  <c r="X12" i="7"/>
  <c r="X11" i="7"/>
  <c r="X10" i="7"/>
  <c r="X9" i="7"/>
  <c r="X5" i="7"/>
  <c r="X4" i="7"/>
  <c r="X3" i="7"/>
  <c r="L3" i="9"/>
  <c r="L4" i="9"/>
  <c r="L5" i="9"/>
  <c r="L6" i="9"/>
  <c r="L7" i="9"/>
  <c r="L8" i="9"/>
  <c r="L9" i="9"/>
  <c r="L10" i="9"/>
  <c r="L11" i="9"/>
  <c r="L2" i="9"/>
  <c r="K2" i="9"/>
  <c r="K3" i="9" l="1"/>
  <c r="K4" i="9"/>
  <c r="K5" i="9"/>
  <c r="K6" i="9"/>
  <c r="K7" i="9"/>
  <c r="K8" i="9"/>
  <c r="K9" i="9"/>
  <c r="K10" i="9"/>
  <c r="K11" i="9"/>
  <c r="N8" i="7"/>
  <c r="N7" i="7"/>
  <c r="N6" i="7"/>
  <c r="N3" i="7"/>
  <c r="N20" i="7"/>
  <c r="N19" i="7"/>
  <c r="N14" i="7"/>
  <c r="N12" i="7"/>
  <c r="N11" i="7"/>
  <c r="N10" i="7"/>
  <c r="N9" i="7"/>
  <c r="N5" i="7"/>
  <c r="N4" i="7"/>
  <c r="I21" i="7"/>
  <c r="I22" i="7"/>
  <c r="I23" i="7"/>
  <c r="I24" i="7"/>
  <c r="I25" i="7"/>
  <c r="I13" i="7"/>
  <c r="I4" i="7"/>
  <c r="P4" i="7" s="1"/>
  <c r="I5" i="7"/>
  <c r="P5" i="7" s="1"/>
  <c r="I15" i="7"/>
  <c r="I7" i="7"/>
  <c r="P7" i="7" s="1"/>
  <c r="I8" i="7"/>
  <c r="P8" i="7" s="1"/>
  <c r="I9" i="7"/>
  <c r="P9" i="7" s="1"/>
  <c r="I10" i="7"/>
  <c r="P10" i="7" s="1"/>
  <c r="I11" i="7"/>
  <c r="P11" i="7" s="1"/>
  <c r="I12" i="7"/>
  <c r="P12" i="7" s="1"/>
  <c r="I6" i="7"/>
  <c r="P6" i="7" s="1"/>
  <c r="I16" i="7"/>
  <c r="I17" i="7"/>
  <c r="I18" i="7"/>
  <c r="I19" i="7"/>
  <c r="P19" i="7" s="1"/>
  <c r="I14" i="7"/>
  <c r="P14" i="7" s="1"/>
  <c r="I20" i="7"/>
  <c r="P20" i="7" s="1"/>
  <c r="I3" i="7"/>
  <c r="P3" i="7" s="1"/>
  <c r="P26" i="7" l="1"/>
  <c r="N26"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Home</author>
  </authors>
  <commentList>
    <comment ref="L2" authorId="0" shapeId="0" xr:uid="{00000000-0006-0000-0000-000001000000}">
      <text>
        <r>
          <rPr>
            <sz val="9"/>
            <color indexed="81"/>
            <rFont val="Tahoma"/>
            <family val="2"/>
          </rPr>
          <t xml:space="preserve">Cantidad de dias para implentar un plan de manejo del riesgo según prioridad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Home</author>
  </authors>
  <commentList>
    <comment ref="L2" authorId="0" shapeId="0" xr:uid="{00000000-0006-0000-0200-000001000000}">
      <text>
        <r>
          <rPr>
            <sz val="9"/>
            <color indexed="81"/>
            <rFont val="Tahoma"/>
            <family val="2"/>
          </rPr>
          <t xml:space="preserve">Cantidad de dias para implentar un plan de manejo del riesgo según prioridad 
</t>
        </r>
      </text>
    </comment>
  </commentList>
</comments>
</file>

<file path=xl/sharedStrings.xml><?xml version="1.0" encoding="utf-8"?>
<sst xmlns="http://schemas.openxmlformats.org/spreadsheetml/2006/main" count="451" uniqueCount="187">
  <si>
    <t>16.10 Identidicación de riesgo</t>
  </si>
  <si>
    <t>16.11 Análisis cualitativo</t>
  </si>
  <si>
    <t>16.12 Analisis cuantitativo</t>
  </si>
  <si>
    <t xml:space="preserve">16.13. Plan de respuesta al riesgo </t>
  </si>
  <si>
    <t>16.11 Analisis Cualitativo</t>
  </si>
  <si>
    <t>N°</t>
  </si>
  <si>
    <t>Riesgo Estructurado</t>
  </si>
  <si>
    <t>Tipo de Riesgo (+ / -)</t>
  </si>
  <si>
    <t xml:space="preserve">Clasificación del Riesgo </t>
  </si>
  <si>
    <t>Accion de Manejo</t>
  </si>
  <si>
    <t>Probabilidad</t>
  </si>
  <si>
    <t>Impacto</t>
  </si>
  <si>
    <t>Porcentaje</t>
  </si>
  <si>
    <t>Clasificación de Exposición</t>
  </si>
  <si>
    <t>Priorizacion del Riesgo  (Si -No)</t>
  </si>
  <si>
    <t>Tipo de riesgo</t>
  </si>
  <si>
    <t>Urgencia N° de dias en implentar plan</t>
  </si>
  <si>
    <t xml:space="preserve">Impacto en costos </t>
  </si>
  <si>
    <t>Reserva de contingencia en costos</t>
  </si>
  <si>
    <t>Impacto en tiempo</t>
  </si>
  <si>
    <t xml:space="preserve">Reserva de contingencia en tiempos </t>
  </si>
  <si>
    <t>Estrategia</t>
  </si>
  <si>
    <t xml:space="preserve">Plan específico </t>
  </si>
  <si>
    <t>Dueño</t>
  </si>
  <si>
    <t>Costo</t>
  </si>
  <si>
    <t>Fecha</t>
  </si>
  <si>
    <t>Nueva probabilidad</t>
  </si>
  <si>
    <t>Nuevo Impacto</t>
  </si>
  <si>
    <t>Nueva calificación CF</t>
  </si>
  <si>
    <t>Efectividad​
(Ci – Cf)/Cmax -&gt; A​
(Cf – Ci)/Cmax -&gt; O</t>
  </si>
  <si>
    <t>MAPA DE CALOR DEL NIVEL DE RIESGO</t>
  </si>
  <si>
    <t>R01</t>
  </si>
  <si>
    <t>Incumplimiento en la entrega de la maquinaria pactada con el fabricante generando retrasos en el montaje y desarrollo del proyecto</t>
  </si>
  <si>
    <t>Negativo</t>
  </si>
  <si>
    <t>Operativo</t>
  </si>
  <si>
    <t>Revisión de cronogramas de entrega y en caso de materialización aplicar polizas. proveedores</t>
  </si>
  <si>
    <t>Si</t>
  </si>
  <si>
    <t>Externo Empresa</t>
  </si>
  <si>
    <t>Transferir</t>
  </si>
  <si>
    <t xml:space="preserve">Cobro de polizas de cumplimiento </t>
  </si>
  <si>
    <t xml:space="preserve">Sponsor </t>
  </si>
  <si>
    <t>1 de agosto de 2023</t>
  </si>
  <si>
    <t>IMPACTO</t>
  </si>
  <si>
    <t>R02</t>
  </si>
  <si>
    <t>No disponibilidad de materia prima dada la escasez de producción y/o aumento de precios, fallas en la planeación de compra de materia prima o tiempos extensos de entrega por parte del proveedor afectando la producción e inventarios de reserva.</t>
  </si>
  <si>
    <t>Manejar varias listas de proveedores.
Mantener un stock acorde a la producción y demanda del mercado nacional e Internacional</t>
  </si>
  <si>
    <t>Mitigar</t>
  </si>
  <si>
    <t>Uso de materia prima de reserva y compra de materia prima a otro proveedor</t>
  </si>
  <si>
    <t>Compras y  producción</t>
  </si>
  <si>
    <t>1 de sepiembre de 2023</t>
  </si>
  <si>
    <t>Catastrófico</t>
  </si>
  <si>
    <t>R16</t>
  </si>
  <si>
    <t>R1</t>
  </si>
  <si>
    <t>R9</t>
  </si>
  <si>
    <t>R03</t>
  </si>
  <si>
    <t>Falla en el suministro de energía eléctrica asociada a una falla externa y/o mantenimientos programados ocasionando daños a la maquinaria y retrasos en la producción</t>
  </si>
  <si>
    <t>Contar con un planta de energia de back up y un correcto mantenimiento preventivo de redes eléctricas.
Incorporación de sistemas de UPS en los puntos criticos de la operación a fin de reducir el impacto
Pactar con el comercializador los indicadores de confiabilidad</t>
  </si>
  <si>
    <t>Evitar</t>
  </si>
  <si>
    <t>Incorporación de sistemas de UPS en los puntos criticos de la operación a fin de reducir el impacto</t>
  </si>
  <si>
    <t>Mantenimiento</t>
  </si>
  <si>
    <t>Mayor</t>
  </si>
  <si>
    <t>R13</t>
  </si>
  <si>
    <t>R2 -R3-R7       R17-R18</t>
  </si>
  <si>
    <t>R04</t>
  </si>
  <si>
    <t>Falla en el suministro de agua potable asociada a una falla externa y/o mantenimientos programados ocasionando daños a la maquinaria y retrasos en le producción</t>
  </si>
  <si>
    <t xml:space="preserve">Monitoreo Diario del nivel de agua en los tanques de suministro y del caudal de entrada 
Alarma de nivel al 50% de almacenamiento de agua, para dar aviso y reaccionar ante la contingencia
</t>
  </si>
  <si>
    <t>No</t>
  </si>
  <si>
    <t>Moderado</t>
  </si>
  <si>
    <t>R5</t>
  </si>
  <si>
    <t>R4</t>
  </si>
  <si>
    <t>R11-R12-R15    R19-R29-R21                                  R22-R23</t>
  </si>
  <si>
    <t>R8</t>
  </si>
  <si>
    <t>R05</t>
  </si>
  <si>
    <t>Realización de cambios derivados del diseño de la planta y especificaciones técnicas, es posible que se presenten retrasos en el montaje.</t>
  </si>
  <si>
    <t>Verificación de planos y diseños basados en los espacios asignados dentro de la empresa y especificaciones técnicas de la nueva maquinaria de producción
Revisar actualizaciones en la maquinaria de cara al mejoramiento de los rendimientos de producción</t>
  </si>
  <si>
    <t>Externo Empresa
Interno Empresa</t>
  </si>
  <si>
    <t>Menor</t>
  </si>
  <si>
    <t>R6-R10-R14</t>
  </si>
  <si>
    <t>R06</t>
  </si>
  <si>
    <t>No disponibilidad del diseño de láminas y envolturas para el producto final, generando retrasos en el montaje.</t>
  </si>
  <si>
    <t>Aprobación de diseños y entrega de laminas durante el proceso de montaje y pruebas</t>
  </si>
  <si>
    <t>Insignificante</t>
  </si>
  <si>
    <t>R07</t>
  </si>
  <si>
    <t>Dificultades en el proceso de capacitaciones del personal, lo cual generaría retrasos el montaje e inicio de la producción</t>
  </si>
  <si>
    <t xml:space="preserve">Selección adecuada del personal y capacitación de los responsables que estará a cargo de la nueva linea de producción de confiteria masticable </t>
  </si>
  <si>
    <t>Interno Empresa</t>
  </si>
  <si>
    <r>
      <t xml:space="preserve">Cronograma de capacitacion con fechas y tiempos especificas. </t>
    </r>
    <r>
      <rPr>
        <sz val="11"/>
        <color rgb="FFFF0000"/>
        <rFont val="Arial"/>
        <family val="2"/>
      </rPr>
      <t>Reprogramación</t>
    </r>
  </si>
  <si>
    <t>Formación y desarrollo y Producción</t>
  </si>
  <si>
    <t>15  de agosto de 2023</t>
  </si>
  <si>
    <t>PROBABILIDAD</t>
  </si>
  <si>
    <t>Improbable</t>
  </si>
  <si>
    <t>Rara vez</t>
  </si>
  <si>
    <t>Posible</t>
  </si>
  <si>
    <t>Probable</t>
  </si>
  <si>
    <t>Casi seguro</t>
  </si>
  <si>
    <t>R08</t>
  </si>
  <si>
    <t xml:space="preserve">Demora en el montaje y ensamblaje de la maquinaria, derivado a posibles inoportunidades de entrega o cambio de estructura, lo cual generaría retrasos en el inicio de las pruebas e inicio de la producción </t>
  </si>
  <si>
    <t>Revisión de cronogramas del proyecto vs capacidad operativa
Vinculación de grupo MOE con el fin de reducir el impacto</t>
  </si>
  <si>
    <t>Aceptar</t>
  </si>
  <si>
    <t>Se trabaja fines de semana corridos con el fin de recuperar el tiempo. Corre por cuenta del proveedor ya que se estipularon unos tiempos de entraga.</t>
  </si>
  <si>
    <t>Producción</t>
  </si>
  <si>
    <t>20 de septiembre de 2023</t>
  </si>
  <si>
    <t>R09</t>
  </si>
  <si>
    <t xml:space="preserve">Contaminación del producto derivado de fallas de manufactura y otros agentes, que generarían perdida de materia prima </t>
  </si>
  <si>
    <t>Controles de calidad de producción y desarrollo de buenas practicas de manufactura</t>
  </si>
  <si>
    <t>Compartir</t>
  </si>
  <si>
    <t xml:space="preserve">Cumplimiento de porgramas BPM. 
Programa de control de contaminaciona cruzada, enmarca de contaminacion de producto no conforme en el proceso, contaminacion con metales, contaminacion de elementos extraño diferente a metales. 
Programa de control de plagas 
</t>
  </si>
  <si>
    <t xml:space="preserve">Producción, calidad, Ambiental </t>
  </si>
  <si>
    <t>15 de septiembre de 2023</t>
  </si>
  <si>
    <t>R10</t>
  </si>
  <si>
    <t>Fallas operacionales en el proceso productivo asociado a maquinaria, generando atrasos en el inicio de la producción</t>
  </si>
  <si>
    <t xml:space="preserve">Realizar los instructivos de cada puesto de trabajo. 
Entrenamiento al personal operativo haciendo uso de los instructivos </t>
  </si>
  <si>
    <t xml:space="preserve">Realizar mantenimiento preventivo según cronograma de mantenimiento, y realizar mantenimiento correctivo cuando se requiera. </t>
  </si>
  <si>
    <t xml:space="preserve">Producción, mantenimiento </t>
  </si>
  <si>
    <t>20 de octubre de 2023</t>
  </si>
  <si>
    <t>R11</t>
  </si>
  <si>
    <t>Ampliación del portafolio de productos.</t>
  </si>
  <si>
    <t>Positivo</t>
  </si>
  <si>
    <t>Expansión a nuevos clientes para la organización</t>
  </si>
  <si>
    <t>Empresa</t>
  </si>
  <si>
    <t>R12</t>
  </si>
  <si>
    <t xml:space="preserve">Demora en el Desarrollo de la formulación del producto, afectando el proceso de pruebas e inicio de producción </t>
  </si>
  <si>
    <t xml:space="preserve">Negativo </t>
  </si>
  <si>
    <t xml:space="preserve">*Seguimiento a actividades del area de Desarrollos
*Seguimiento a desarrollo de formulacion 
*Capacitacion en manejo de productos blando </t>
  </si>
  <si>
    <t xml:space="preserve">Capacitacion tecnica a personal de Jefatura de desarrollos 
Acompañamiento de experto en preparacion de caramelos blandos </t>
  </si>
  <si>
    <t>Producción y mercadeo</t>
  </si>
  <si>
    <t>No aprobación de concepto sanitario por parte del INVIMA de la línea de producción, generando atrasos en el inicio de la producción</t>
  </si>
  <si>
    <t>Legal</t>
  </si>
  <si>
    <t>Revisión de documentación y complementación de faltante</t>
  </si>
  <si>
    <t>R14</t>
  </si>
  <si>
    <t xml:space="preserve">Cambios en los procesos y ampliación de las actividades que no hayan sido informados previamente al departamento ambiental, afectando los procesos de producción </t>
  </si>
  <si>
    <t xml:space="preserve">Legal </t>
  </si>
  <si>
    <t xml:space="preserve">Seguimiento a los proyectos y a los cambios para identificar los posibles aspectos ambientales y su metodo de control. </t>
  </si>
  <si>
    <t>R15</t>
  </si>
  <si>
    <t>Vinculación de Proveedores nacionales o internacionales con antecedentes penales, lo que causaría problemas legales a la empresa</t>
  </si>
  <si>
    <t>Verificación de antecedentes penales para clientes internacionales o nacionales</t>
  </si>
  <si>
    <t>Saqueo o pérdida parcial de la maquinaria importada por inseguridad en las vías al momento del tránsito de la maquinaria a las instalaciones de la fábrica, afectando los procesos de montaje y producción</t>
  </si>
  <si>
    <t xml:space="preserve">Financiero </t>
  </si>
  <si>
    <t>*Seguimiento mediante GPS del vehículo, desde el momento del retiro en puerto hasta el descargue en zona indicada       
                                                                                   *Seguimiento (Tracking) de la línea naviera validando movimientos por contenedor</t>
  </si>
  <si>
    <t>R17</t>
  </si>
  <si>
    <t>Alzas en el tipo de cambio durante la nacionalización de mercancía importada, generando sobrecostos</t>
  </si>
  <si>
    <t>Verificación constante de los movimientos diarios de la Tasa de Cambio</t>
  </si>
  <si>
    <t>Explorar</t>
  </si>
  <si>
    <t>Se revisa el tiempo de la mercancía en puerto, la urgencia de la mercancía y se compara con el estimado de Tasa de Cambio semana a semana</t>
  </si>
  <si>
    <t>Financiera</t>
  </si>
  <si>
    <t>15 de agosto de 2023</t>
  </si>
  <si>
    <t>R18</t>
  </si>
  <si>
    <t>Fuga de Información a través de medios tecnológicos y/o físicos, afectando la seguridad cibernética del sistema operativo de la línea de producción.</t>
  </si>
  <si>
    <t xml:space="preserve">Tegnologico </t>
  </si>
  <si>
    <t>Se firmaran contratos con clausulas de confidencialidad para el manejo de informacion de proyecto 
Limitar el uso de celulares, cámaras y otros dispositivos por los cuales se pueda almacenar información que pueda colocar el riesgo a la organización</t>
  </si>
  <si>
    <t xml:space="preserve">se bloquean acceso a ingreso de correos personales, paginas web, bloqueo de puertos USB, se tiene lista de autorizacion de personal que puede acceder a informacion de desarrollos de  proyectos  y que tiene acceso a informacion de instructivos de preparacion de un producto.
Se firman clausulas de confidencialidad de la informacion de la compañia a cargos criticos, se adjunta clausula a contrato en hoja de vida.  
</t>
  </si>
  <si>
    <t xml:space="preserve">Tecnologia informatica </t>
  </si>
  <si>
    <t>10 de octubre de 2023</t>
  </si>
  <si>
    <t>R19</t>
  </si>
  <si>
    <t xml:space="preserve">Mejora en la calidad de los productos </t>
  </si>
  <si>
    <t>Estratégico</t>
  </si>
  <si>
    <t>Incremento de la productividad al tener un mejor proceso y satisfacción del cliente</t>
  </si>
  <si>
    <t>R20</t>
  </si>
  <si>
    <t>Crecimiento financiero, técnico y humano debido a la nueva línea de producción.</t>
  </si>
  <si>
    <t>Incremento de las utilidades de la organización y mejor posicionamiento, reconocimiento de la marca</t>
  </si>
  <si>
    <t>R21</t>
  </si>
  <si>
    <t>Innovación y nuevos métodos de producción</t>
  </si>
  <si>
    <t>Operativo 
Estratégico</t>
  </si>
  <si>
    <t>Eficiencia operativa y mejoramiento continuo</t>
  </si>
  <si>
    <t>R22</t>
  </si>
  <si>
    <t>Reducción de los costos de producción y mayor eficiencia operativa.</t>
  </si>
  <si>
    <t>Operativo
Financiero</t>
  </si>
  <si>
    <t>Incrementos de los costos de la materia prima</t>
  </si>
  <si>
    <t>R23</t>
  </si>
  <si>
    <t>Competitividad en el mercado de confitería masticable a nivel nacional e internacional</t>
  </si>
  <si>
    <t>Participación de nuevos competidores</t>
  </si>
  <si>
    <t>Cl</t>
  </si>
  <si>
    <t>Incumplimiento en la entrega de la maquinaria pactada con el fabricante</t>
  </si>
  <si>
    <t>No disponibilidad de materia prima dada la escasez de producción y/o aumento de precios.                                                                                                                                                                                                                                       Fallas en la planeación para la compra de materias primas.                                                                                                                                                                                                                                                                                                                                                                                            Alteraciones en el orden público que afecten el transporte de las materias primas tiempos extensos para entrega del proveedor</t>
  </si>
  <si>
    <t>Falla en el suministro de energía eléctrica asociada a una falla externa y/o mantenimientos programados</t>
  </si>
  <si>
    <t>Dificultades en el proceso de capacitaciones del personal.</t>
  </si>
  <si>
    <t>Demora en el montaje y ensamblaje de la maquinaria</t>
  </si>
  <si>
    <t>Contaminación del producto derivado de fallas de manufactura y otros agentes</t>
  </si>
  <si>
    <t>Fallas operacionales en el proceso productivo asociado a maquinaria</t>
  </si>
  <si>
    <t xml:space="preserve">Demora en el Desarrollo de la formulación del producto </t>
  </si>
  <si>
    <t>Alzas en el tipo de cambio durante la nacionalizacion de mercancia importada</t>
  </si>
  <si>
    <t xml:space="preserve">Fuga de Informacion atraves de medios técnologicos y/o fisicos </t>
  </si>
  <si>
    <t>No disponibilidad de materia prima dada la escacez de producción y/o aumento de precios 
Fallas en la planeación para la compra de materias primas
alteraciones en el orden publico que afecten el trsporte de las materias primas
tiempos extensos para entrega del proveedor</t>
  </si>
  <si>
    <t>Falla en el suministro de energia eléctrica asociada a una falla externa y/o mantenimientos programados</t>
  </si>
  <si>
    <t>Demora en el montaje y ensambleje de la maquinaria</t>
  </si>
  <si>
    <t>Escalar</t>
  </si>
  <si>
    <t>Mejorar Aceptar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</si>
</sst>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00_-;\-&quot;$&quot;\ * #,##0.00_-;_-&quot;$&quot;\ * &quot;-&quot;??_-;_-@_-"/>
    <numFmt numFmtId="165" formatCode="&quot;$&quot;\ #,##0"/>
    <numFmt numFmtId="166" formatCode="_-&quot;$&quot;\ * #,##0_-;\-&quot;$&quot;\ * #,##0_-;_-&quot;$&quot;\ * &quot;-&quot;??_-;_-@_-"/>
    <numFmt numFmtId="167" formatCode="&quot;$&quot;\ #,##0.00"/>
  </numFmts>
  <fonts count="16">
    <font>
      <sz val="11"/>
      <color theme="1"/>
      <name val="Calibri"/>
      <family val="2"/>
      <scheme val="minor"/>
    </font>
    <font>
      <b/>
      <sz val="11"/>
      <color theme="1"/>
      <name val="Calibri"/>
      <family val="2"/>
      <scheme val="minor"/>
    </font>
    <font>
      <sz val="10"/>
      <name val="Arial"/>
      <family val="2"/>
    </font>
    <font>
      <sz val="10"/>
      <name val="Arial"/>
      <family val="2"/>
    </font>
    <font>
      <sz val="8"/>
      <name val="Calibri"/>
      <family val="2"/>
      <scheme val="minor"/>
    </font>
    <font>
      <b/>
      <sz val="11"/>
      <color rgb="FFFF0000"/>
      <name val="Calibri"/>
      <family val="2"/>
      <scheme val="minor"/>
    </font>
    <font>
      <sz val="9"/>
      <color theme="1"/>
      <name val="Arial"/>
      <family val="2"/>
    </font>
    <font>
      <b/>
      <sz val="9"/>
      <color theme="1"/>
      <name val="Arial"/>
      <family val="2"/>
    </font>
    <font>
      <sz val="9"/>
      <color rgb="FF000000"/>
      <name val="Arial"/>
      <family val="2"/>
    </font>
    <font>
      <sz val="9"/>
      <color indexed="81"/>
      <name val="Tahoma"/>
      <family val="2"/>
    </font>
    <font>
      <sz val="11"/>
      <color rgb="FF000000"/>
      <name val="Arial"/>
      <family val="2"/>
    </font>
    <font>
      <b/>
      <sz val="11"/>
      <color theme="1"/>
      <name val="Arial"/>
      <family val="2"/>
    </font>
    <font>
      <sz val="11"/>
      <color theme="1"/>
      <name val="Arial"/>
      <family val="2"/>
    </font>
    <font>
      <b/>
      <sz val="11"/>
      <color rgb="FFFF0000"/>
      <name val="Arial"/>
      <family val="2"/>
    </font>
    <font>
      <sz val="11"/>
      <color theme="1"/>
      <name val="Calibri"/>
      <family val="2"/>
      <scheme val="minor"/>
    </font>
    <font>
      <sz val="11"/>
      <color rgb="FFFF0000"/>
      <name val="Arial"/>
      <family val="2"/>
    </font>
  </fonts>
  <fills count="10">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rgb="FF4472C4"/>
        <bgColor indexed="64"/>
      </patternFill>
    </fill>
    <fill>
      <patternFill patternType="solid">
        <fgColor rgb="FFFF99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9" tint="0.59999389629810485"/>
        <bgColor indexed="64"/>
      </patternFill>
    </fill>
  </fills>
  <borders count="20">
    <border>
      <left/>
      <right/>
      <top/>
      <bottom/>
      <diagonal/>
    </border>
    <border>
      <left style="thin">
        <color indexed="64"/>
      </left>
      <right style="thin">
        <color indexed="64"/>
      </right>
      <top style="thin">
        <color auto="1"/>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auto="1"/>
      </top>
      <bottom/>
      <diagonal/>
    </border>
    <border>
      <left/>
      <right style="thin">
        <color indexed="64"/>
      </right>
      <top style="medium">
        <color indexed="64"/>
      </top>
      <bottom/>
      <diagonal/>
    </border>
    <border>
      <left/>
      <right/>
      <top/>
      <bottom style="thin">
        <color auto="1"/>
      </bottom>
      <diagonal/>
    </border>
  </borders>
  <cellStyleXfs count="4">
    <xf numFmtId="0" fontId="0" fillId="0" borderId="0"/>
    <xf numFmtId="0" fontId="2" fillId="0" borderId="0"/>
    <xf numFmtId="0" fontId="3" fillId="0" borderId="0"/>
    <xf numFmtId="164" fontId="14" fillId="0" borderId="0" applyFont="0" applyFill="0" applyBorder="0" applyAlignment="0" applyProtection="0"/>
  </cellStyleXfs>
  <cellXfs count="121">
    <xf numFmtId="0" fontId="0" fillId="0" borderId="0" xfId="0"/>
    <xf numFmtId="0" fontId="0" fillId="0" borderId="0" xfId="0"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0" fillId="0" borderId="0" xfId="0" applyAlignment="1">
      <alignment horizontal="center" vertical="top"/>
    </xf>
    <xf numFmtId="0" fontId="0" fillId="0" borderId="1" xfId="0" applyBorder="1" applyAlignment="1">
      <alignment horizontal="center" vertical="top"/>
    </xf>
    <xf numFmtId="0" fontId="0" fillId="0" borderId="1" xfId="0" applyBorder="1" applyAlignment="1">
      <alignment horizontal="center" vertical="top" wrapText="1"/>
    </xf>
    <xf numFmtId="9" fontId="0" fillId="0" borderId="1" xfId="0" applyNumberFormat="1" applyBorder="1" applyAlignment="1">
      <alignment horizontal="center" vertical="top"/>
    </xf>
    <xf numFmtId="0" fontId="0" fillId="0" borderId="0" xfId="0"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1" fillId="0" borderId="0" xfId="0" applyFont="1" applyAlignment="1">
      <alignment horizontal="left" vertical="top"/>
    </xf>
    <xf numFmtId="0" fontId="1" fillId="0" borderId="1" xfId="0" applyFont="1" applyBorder="1" applyAlignment="1">
      <alignment horizontal="center" vertical="top"/>
    </xf>
    <xf numFmtId="0" fontId="6" fillId="0" borderId="0" xfId="0" applyFont="1" applyAlignment="1">
      <alignment horizontal="left" vertical="top"/>
    </xf>
    <xf numFmtId="0" fontId="7" fillId="0" borderId="0" xfId="0" applyFont="1" applyAlignment="1">
      <alignment horizontal="left" vertical="top"/>
    </xf>
    <xf numFmtId="0" fontId="8" fillId="5" borderId="2"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7" fillId="0" borderId="0" xfId="0" applyFont="1" applyAlignment="1">
      <alignment horizontal="center" vertical="center"/>
    </xf>
    <xf numFmtId="0" fontId="6"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1" fillId="0" borderId="0" xfId="0" applyFont="1" applyAlignment="1">
      <alignment vertical="center"/>
    </xf>
    <xf numFmtId="0" fontId="5" fillId="0" borderId="1" xfId="0" applyFont="1" applyBorder="1" applyAlignment="1">
      <alignment horizontal="center" vertical="top"/>
    </xf>
    <xf numFmtId="0" fontId="5" fillId="0" borderId="1" xfId="0" applyFont="1" applyBorder="1" applyAlignment="1">
      <alignment horizontal="left" vertical="top" wrapText="1"/>
    </xf>
    <xf numFmtId="0" fontId="5" fillId="0" borderId="1" xfId="0" applyFont="1" applyBorder="1" applyAlignment="1">
      <alignment horizontal="center" vertical="top" wrapText="1"/>
    </xf>
    <xf numFmtId="9" fontId="5" fillId="0" borderId="1" xfId="0" applyNumberFormat="1" applyFont="1" applyBorder="1" applyAlignment="1">
      <alignment horizontal="center" vertical="top"/>
    </xf>
    <xf numFmtId="0" fontId="1" fillId="0" borderId="1" xfId="0" applyFont="1" applyBorder="1" applyAlignment="1">
      <alignment horizontal="left" vertical="top"/>
    </xf>
    <xf numFmtId="0" fontId="5" fillId="0" borderId="1" xfId="0" applyFont="1" applyBorder="1" applyAlignment="1">
      <alignment horizontal="left" vertical="top"/>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0" fillId="0" borderId="8" xfId="0" applyBorder="1" applyAlignment="1">
      <alignment horizontal="center" vertical="top"/>
    </xf>
    <xf numFmtId="0" fontId="5" fillId="0" borderId="8" xfId="0" applyFont="1" applyBorder="1" applyAlignment="1">
      <alignment horizontal="center" vertical="top"/>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left" vertical="top" wrapText="1"/>
    </xf>
    <xf numFmtId="0" fontId="0" fillId="0" borderId="11" xfId="0" applyBorder="1" applyAlignment="1">
      <alignment horizontal="center" vertical="center" wrapText="1"/>
    </xf>
    <xf numFmtId="0" fontId="1" fillId="4" borderId="12" xfId="0" applyFont="1" applyFill="1" applyBorder="1" applyAlignment="1">
      <alignment horizontal="center" vertical="center" wrapText="1"/>
    </xf>
    <xf numFmtId="0" fontId="0" fillId="0" borderId="13" xfId="0" applyBorder="1" applyAlignment="1">
      <alignment horizontal="left" vertical="top" wrapText="1"/>
    </xf>
    <xf numFmtId="0" fontId="5" fillId="0" borderId="13" xfId="0" quotePrefix="1" applyFont="1" applyBorder="1" applyAlignment="1">
      <alignment horizontal="left" vertical="top" wrapText="1"/>
    </xf>
    <xf numFmtId="0" fontId="5" fillId="0" borderId="13" xfId="0" applyFont="1" applyBorder="1" applyAlignment="1">
      <alignment horizontal="left" vertical="top" wrapText="1"/>
    </xf>
    <xf numFmtId="0" fontId="0" fillId="0" borderId="13" xfId="0" applyBorder="1" applyAlignment="1">
      <alignment horizontal="left" vertical="center" wrapText="1"/>
    </xf>
    <xf numFmtId="0" fontId="0" fillId="0" borderId="14" xfId="0" applyBorder="1" applyAlignment="1">
      <alignment horizontal="left" vertical="center"/>
    </xf>
    <xf numFmtId="0" fontId="0" fillId="0" borderId="8" xfId="0" applyBorder="1" applyAlignment="1">
      <alignment horizontal="center" vertical="top"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xf>
    <xf numFmtId="9" fontId="0" fillId="0" borderId="11" xfId="0" applyNumberFormat="1" applyBorder="1" applyAlignment="1">
      <alignment horizontal="center" vertical="center"/>
    </xf>
    <xf numFmtId="0" fontId="0" fillId="0" borderId="11" xfId="0" applyBorder="1" applyAlignment="1">
      <alignment horizontal="center" vertical="top"/>
    </xf>
    <xf numFmtId="0" fontId="0" fillId="0" borderId="13" xfId="0" applyBorder="1" applyAlignment="1">
      <alignment horizontal="left" vertical="top"/>
    </xf>
    <xf numFmtId="0" fontId="0" fillId="0" borderId="13" xfId="0" applyBorder="1" applyAlignment="1">
      <alignment horizontal="center" vertical="center"/>
    </xf>
    <xf numFmtId="0" fontId="0" fillId="0" borderId="14" xfId="0" applyBorder="1" applyAlignment="1">
      <alignment horizontal="center" vertical="center"/>
    </xf>
    <xf numFmtId="0" fontId="1" fillId="0" borderId="13" xfId="0" applyFont="1" applyBorder="1" applyAlignment="1">
      <alignment horizontal="left" vertical="top"/>
    </xf>
    <xf numFmtId="165" fontId="0" fillId="0" borderId="8" xfId="0" applyNumberFormat="1" applyBorder="1" applyAlignment="1">
      <alignment horizontal="left" vertical="top"/>
    </xf>
    <xf numFmtId="165" fontId="0" fillId="0" borderId="1" xfId="0" applyNumberFormat="1" applyBorder="1" applyAlignment="1">
      <alignment horizontal="left" vertical="top"/>
    </xf>
    <xf numFmtId="1" fontId="0" fillId="0" borderId="9" xfId="0" applyNumberFormat="1" applyBorder="1" applyAlignment="1">
      <alignment horizontal="left" vertical="top"/>
    </xf>
    <xf numFmtId="165" fontId="0" fillId="0" borderId="8" xfId="0" applyNumberFormat="1" applyBorder="1" applyAlignment="1">
      <alignment horizontal="center" vertical="center"/>
    </xf>
    <xf numFmtId="165" fontId="1" fillId="0" borderId="8" xfId="0" applyNumberFormat="1" applyFont="1" applyBorder="1" applyAlignment="1">
      <alignment horizontal="left" vertical="top"/>
    </xf>
    <xf numFmtId="165" fontId="0" fillId="0" borderId="10" xfId="0" applyNumberFormat="1" applyBorder="1" applyAlignment="1">
      <alignment horizontal="center" vertical="center"/>
    </xf>
    <xf numFmtId="1" fontId="1" fillId="4" borderId="7" xfId="0" applyNumberFormat="1" applyFont="1" applyFill="1" applyBorder="1" applyAlignment="1">
      <alignment horizontal="center" vertical="center" wrapText="1"/>
    </xf>
    <xf numFmtId="1" fontId="0" fillId="0" borderId="0" xfId="0" applyNumberFormat="1" applyAlignment="1">
      <alignment horizontal="left" vertical="top"/>
    </xf>
    <xf numFmtId="0" fontId="11" fillId="4" borderId="15"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2" fillId="0" borderId="0" xfId="0" applyFont="1"/>
    <xf numFmtId="0" fontId="12" fillId="0" borderId="1" xfId="0" applyFont="1" applyBorder="1"/>
    <xf numFmtId="0" fontId="12" fillId="0" borderId="17" xfId="0" applyFont="1" applyBorder="1"/>
    <xf numFmtId="0" fontId="12" fillId="0" borderId="1" xfId="0" applyFont="1" applyBorder="1" applyAlignment="1">
      <alignment horizontal="center" vertical="center"/>
    </xf>
    <xf numFmtId="0" fontId="11" fillId="4" borderId="18" xfId="0" applyFont="1" applyFill="1" applyBorder="1" applyAlignment="1">
      <alignment horizontal="center" vertical="center" wrapText="1"/>
    </xf>
    <xf numFmtId="0" fontId="12" fillId="0" borderId="1" xfId="0" applyFont="1" applyBorder="1" applyAlignment="1">
      <alignment horizontal="center"/>
    </xf>
    <xf numFmtId="0" fontId="12" fillId="0" borderId="17" xfId="0" applyFont="1" applyBorder="1" applyAlignment="1">
      <alignment horizontal="center"/>
    </xf>
    <xf numFmtId="0" fontId="12" fillId="0" borderId="1" xfId="0" applyFont="1" applyBorder="1" applyAlignment="1">
      <alignment horizontal="left" vertical="center" wrapText="1"/>
    </xf>
    <xf numFmtId="0" fontId="13" fillId="0" borderId="8" xfId="0" applyFont="1" applyBorder="1" applyAlignment="1">
      <alignment horizontal="center" vertical="center"/>
    </xf>
    <xf numFmtId="0" fontId="12" fillId="0" borderId="1" xfId="0" applyFont="1" applyBorder="1" applyAlignment="1">
      <alignment vertical="center" wrapText="1"/>
    </xf>
    <xf numFmtId="0" fontId="5" fillId="0" borderId="1" xfId="0" applyFont="1" applyBorder="1" applyAlignment="1">
      <alignment horizontal="center" vertical="center"/>
    </xf>
    <xf numFmtId="0" fontId="12" fillId="0" borderId="17" xfId="0" applyFont="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vertical="center" wrapText="1"/>
    </xf>
    <xf numFmtId="0" fontId="12" fillId="0" borderId="1" xfId="0" applyFont="1" applyBorder="1" applyAlignment="1">
      <alignment vertical="center"/>
    </xf>
    <xf numFmtId="0" fontId="12" fillId="0" borderId="17" xfId="0" applyFont="1" applyBorder="1" applyAlignment="1">
      <alignment vertical="center"/>
    </xf>
    <xf numFmtId="0" fontId="12" fillId="0" borderId="0" xfId="0" applyFont="1" applyAlignment="1">
      <alignment vertical="center"/>
    </xf>
    <xf numFmtId="0" fontId="12" fillId="0" borderId="1" xfId="0" quotePrefix="1" applyFont="1" applyBorder="1" applyAlignment="1">
      <alignment vertical="center" wrapText="1"/>
    </xf>
    <xf numFmtId="0" fontId="12" fillId="0" borderId="0" xfId="0" applyFont="1" applyAlignment="1">
      <alignment vertical="center" wrapText="1"/>
    </xf>
    <xf numFmtId="0" fontId="12" fillId="0" borderId="8" xfId="0" applyFont="1" applyBorder="1" applyAlignment="1">
      <alignment horizontal="center" vertical="center"/>
    </xf>
    <xf numFmtId="0" fontId="1" fillId="0" borderId="1" xfId="0" applyFont="1" applyBorder="1" applyAlignment="1">
      <alignment horizontal="center" vertical="center"/>
    </xf>
    <xf numFmtId="166" fontId="12" fillId="0" borderId="1" xfId="3" applyNumberFormat="1" applyFont="1" applyBorder="1" applyAlignment="1">
      <alignment horizontal="center" vertical="center"/>
    </xf>
    <xf numFmtId="17" fontId="12" fillId="0" borderId="1" xfId="0" applyNumberFormat="1" applyFont="1" applyBorder="1"/>
    <xf numFmtId="1" fontId="1" fillId="4" borderId="12" xfId="0" applyNumberFormat="1" applyFont="1" applyFill="1" applyBorder="1" applyAlignment="1">
      <alignment horizontal="center" vertical="center" wrapText="1"/>
    </xf>
    <xf numFmtId="1" fontId="1" fillId="4" borderId="1" xfId="0" applyNumberFormat="1" applyFont="1" applyFill="1" applyBorder="1" applyAlignment="1">
      <alignment horizontal="center" vertical="center" wrapText="1"/>
    </xf>
    <xf numFmtId="1" fontId="0" fillId="0" borderId="13" xfId="0" applyNumberFormat="1" applyBorder="1" applyAlignment="1">
      <alignment horizontal="left" vertical="top"/>
    </xf>
    <xf numFmtId="1" fontId="0" fillId="0" borderId="13" xfId="0" applyNumberFormat="1" applyBorder="1" applyAlignment="1">
      <alignment horizontal="center" vertical="center"/>
    </xf>
    <xf numFmtId="1" fontId="0" fillId="0" borderId="14" xfId="0" applyNumberFormat="1" applyBorder="1" applyAlignment="1">
      <alignment horizontal="center" vertical="center"/>
    </xf>
    <xf numFmtId="1" fontId="0" fillId="0" borderId="1" xfId="0" applyNumberFormat="1" applyBorder="1" applyAlignment="1">
      <alignment horizontal="left" vertical="top"/>
    </xf>
    <xf numFmtId="1" fontId="0" fillId="0" borderId="1" xfId="0" applyNumberFormat="1" applyBorder="1" applyAlignment="1">
      <alignment horizontal="center" vertical="center"/>
    </xf>
    <xf numFmtId="167" fontId="1" fillId="4" borderId="1" xfId="0" applyNumberFormat="1" applyFont="1" applyFill="1" applyBorder="1" applyAlignment="1">
      <alignment horizontal="center" vertical="center" wrapText="1"/>
    </xf>
    <xf numFmtId="167" fontId="0" fillId="0" borderId="1" xfId="0" applyNumberFormat="1" applyBorder="1" applyAlignment="1">
      <alignment horizontal="left" vertical="top"/>
    </xf>
    <xf numFmtId="167" fontId="12" fillId="0" borderId="1" xfId="3" applyNumberFormat="1" applyFont="1" applyBorder="1" applyAlignment="1">
      <alignment horizontal="center" vertical="center"/>
    </xf>
    <xf numFmtId="167" fontId="0" fillId="0" borderId="1" xfId="0" applyNumberFormat="1" applyBorder="1" applyAlignment="1">
      <alignment horizontal="center" vertical="center"/>
    </xf>
    <xf numFmtId="167" fontId="0" fillId="0" borderId="0" xfId="0" applyNumberFormat="1" applyAlignment="1">
      <alignment horizontal="left" vertical="top"/>
    </xf>
    <xf numFmtId="1" fontId="1" fillId="4" borderId="1" xfId="0" applyNumberFormat="1" applyFont="1" applyFill="1" applyBorder="1" applyAlignment="1">
      <alignment horizontal="center" vertical="top" wrapText="1"/>
    </xf>
    <xf numFmtId="0" fontId="12" fillId="0" borderId="1" xfId="0" applyFont="1" applyBorder="1" applyAlignment="1">
      <alignment vertical="top" wrapText="1"/>
    </xf>
    <xf numFmtId="1" fontId="0" fillId="0" borderId="1" xfId="0" applyNumberFormat="1" applyBorder="1" applyAlignment="1">
      <alignment horizontal="center" vertical="top"/>
    </xf>
    <xf numFmtId="1" fontId="0" fillId="0" borderId="1" xfId="0" applyNumberFormat="1" applyBorder="1" applyAlignment="1">
      <alignment horizontal="left" vertical="top" wrapText="1"/>
    </xf>
    <xf numFmtId="1" fontId="0" fillId="0" borderId="1" xfId="0" applyNumberFormat="1" applyBorder="1" applyAlignment="1">
      <alignment horizontal="center" vertical="top" wrapText="1"/>
    </xf>
    <xf numFmtId="1" fontId="0" fillId="0" borderId="0" xfId="0" applyNumberFormat="1" applyAlignment="1">
      <alignment horizontal="left" vertical="top" wrapText="1"/>
    </xf>
    <xf numFmtId="1" fontId="0" fillId="0" borderId="0" xfId="0" applyNumberFormat="1" applyAlignment="1">
      <alignment horizontal="center" vertical="top"/>
    </xf>
    <xf numFmtId="0" fontId="12" fillId="0" borderId="1" xfId="0" applyFont="1" applyBorder="1" applyAlignment="1">
      <alignment horizontal="center" vertical="top"/>
    </xf>
    <xf numFmtId="0" fontId="10" fillId="6" borderId="3" xfId="0" applyFont="1" applyFill="1" applyBorder="1" applyAlignment="1">
      <alignment horizontal="center" vertical="center" wrapText="1"/>
    </xf>
    <xf numFmtId="0" fontId="10" fillId="5" borderId="2" xfId="0" applyFont="1" applyFill="1" applyBorder="1" applyAlignment="1">
      <alignment horizontal="center" vertical="center" wrapText="1"/>
    </xf>
    <xf numFmtId="1" fontId="0" fillId="2" borderId="1" xfId="0" applyNumberFormat="1" applyFill="1" applyBorder="1" applyAlignment="1">
      <alignment horizontal="center" vertical="top"/>
    </xf>
    <xf numFmtId="14" fontId="1" fillId="4" borderId="1" xfId="0" applyNumberFormat="1" applyFont="1" applyFill="1" applyBorder="1" applyAlignment="1">
      <alignment horizontal="center" vertical="center" wrapText="1"/>
    </xf>
    <xf numFmtId="14" fontId="0" fillId="0" borderId="1" xfId="0" applyNumberFormat="1" applyBorder="1" applyAlignment="1">
      <alignment horizontal="left" vertical="top"/>
    </xf>
    <xf numFmtId="14" fontId="0" fillId="0" borderId="1" xfId="0" applyNumberFormat="1" applyBorder="1" applyAlignment="1">
      <alignment horizontal="center" vertical="center"/>
    </xf>
    <xf numFmtId="14" fontId="0" fillId="0" borderId="0" xfId="0" applyNumberFormat="1" applyAlignment="1">
      <alignment horizontal="left" vertical="top"/>
    </xf>
    <xf numFmtId="0" fontId="1" fillId="7" borderId="0" xfId="0" applyFont="1" applyFill="1" applyAlignment="1">
      <alignment horizontal="center" vertical="center"/>
    </xf>
    <xf numFmtId="0" fontId="0" fillId="0" borderId="0" xfId="0" applyAlignment="1">
      <alignment horizontal="center" vertical="center"/>
    </xf>
    <xf numFmtId="0" fontId="1" fillId="8" borderId="0" xfId="0" applyFont="1" applyFill="1" applyAlignment="1">
      <alignment horizontal="center" vertical="center"/>
    </xf>
    <xf numFmtId="0" fontId="1" fillId="9" borderId="0" xfId="0" applyFont="1" applyFill="1" applyAlignment="1">
      <alignment horizontal="center" vertical="center"/>
    </xf>
    <xf numFmtId="0" fontId="1" fillId="0" borderId="0" xfId="0" applyFont="1" applyAlignment="1">
      <alignment horizontal="center" vertical="center"/>
    </xf>
    <xf numFmtId="0" fontId="1" fillId="8" borderId="4" xfId="0" applyFont="1" applyFill="1" applyBorder="1" applyAlignment="1">
      <alignment horizontal="center" vertical="center"/>
    </xf>
    <xf numFmtId="0" fontId="1" fillId="8" borderId="19" xfId="0" applyFont="1" applyFill="1" applyBorder="1" applyAlignment="1">
      <alignment horizontal="center" vertical="center"/>
    </xf>
  </cellXfs>
  <cellStyles count="4">
    <cellStyle name="Moneda" xfId="3" builtinId="4"/>
    <cellStyle name="Normal" xfId="0" builtinId="0"/>
    <cellStyle name="Normal 2" xfId="1" xr:uid="{00000000-0005-0000-0000-000002000000}"/>
    <cellStyle name="Normal 3" xfId="2" xr:uid="{00000000-0005-0000-0000-000003000000}"/>
  </cellStyles>
  <dxfs count="36">
    <dxf>
      <fill>
        <patternFill>
          <bgColor theme="4" tint="-0.24994659260841701"/>
        </patternFill>
      </fill>
    </dxf>
    <dxf>
      <fill>
        <patternFill>
          <bgColor rgb="FFFFFF00"/>
        </patternFill>
      </fill>
    </dxf>
    <dxf>
      <fill>
        <patternFill>
          <bgColor rgb="FFFF6600"/>
        </patternFill>
      </fill>
    </dxf>
    <dxf>
      <fill>
        <patternFill>
          <bgColor rgb="FFFF0000"/>
        </patternFill>
      </fill>
    </dxf>
    <dxf>
      <fill>
        <patternFill>
          <bgColor theme="4" tint="-0.24994659260841701"/>
        </patternFill>
      </fill>
    </dxf>
    <dxf>
      <fill>
        <patternFill>
          <bgColor rgb="FFFFFF00"/>
        </patternFill>
      </fill>
    </dxf>
    <dxf>
      <fill>
        <patternFill>
          <bgColor rgb="FFFF6600"/>
        </patternFill>
      </fill>
    </dxf>
    <dxf>
      <fill>
        <patternFill>
          <bgColor rgb="FFFF0000"/>
        </patternFill>
      </fill>
    </dxf>
    <dxf>
      <fill>
        <patternFill>
          <bgColor theme="4" tint="-0.24994659260841701"/>
        </patternFill>
      </fill>
    </dxf>
    <dxf>
      <fill>
        <patternFill>
          <bgColor rgb="FFFFFF00"/>
        </patternFill>
      </fill>
    </dxf>
    <dxf>
      <fill>
        <patternFill>
          <bgColor rgb="FFFF6600"/>
        </patternFill>
      </fill>
    </dxf>
    <dxf>
      <fill>
        <patternFill>
          <bgColor rgb="FFFF0000"/>
        </patternFill>
      </fill>
    </dxf>
    <dxf>
      <fill>
        <patternFill>
          <bgColor theme="4" tint="-0.24994659260841701"/>
        </patternFill>
      </fill>
    </dxf>
    <dxf>
      <fill>
        <patternFill>
          <bgColor rgb="FFFFFF00"/>
        </patternFill>
      </fill>
    </dxf>
    <dxf>
      <fill>
        <patternFill>
          <bgColor theme="5" tint="-0.24994659260841701"/>
        </patternFill>
      </fill>
    </dxf>
    <dxf>
      <fill>
        <patternFill>
          <bgColor rgb="FFFFFF00"/>
        </patternFill>
      </fill>
    </dxf>
    <dxf>
      <fill>
        <patternFill>
          <bgColor theme="5" tint="-0.24994659260841701"/>
        </patternFill>
      </fill>
    </dxf>
    <dxf>
      <fill>
        <patternFill>
          <bgColor rgb="FFFF0000"/>
        </patternFill>
      </fill>
    </dxf>
    <dxf>
      <fill>
        <patternFill>
          <bgColor rgb="FF0070C0"/>
        </patternFill>
      </fill>
    </dxf>
    <dxf>
      <fill>
        <patternFill>
          <bgColor rgb="FFFF0000"/>
        </patternFill>
      </fill>
    </dxf>
    <dxf>
      <fill>
        <patternFill>
          <bgColor theme="4" tint="-0.24994659260841701"/>
        </patternFill>
      </fill>
    </dxf>
    <dxf>
      <fill>
        <patternFill>
          <bgColor rgb="FFFFFF00"/>
        </patternFill>
      </fill>
    </dxf>
    <dxf>
      <fill>
        <patternFill>
          <bgColor rgb="FFFF6600"/>
        </patternFill>
      </fill>
    </dxf>
    <dxf>
      <fill>
        <patternFill>
          <bgColor rgb="FFFF0000"/>
        </patternFill>
      </fill>
    </dxf>
    <dxf>
      <fill>
        <patternFill>
          <bgColor rgb="FFFFFF00"/>
        </patternFill>
      </fill>
    </dxf>
    <dxf>
      <fill>
        <patternFill>
          <bgColor theme="5" tint="-0.24994659260841701"/>
        </patternFill>
      </fill>
    </dxf>
    <dxf>
      <fill>
        <patternFill>
          <bgColor rgb="FFFF0000"/>
        </patternFill>
      </fill>
    </dxf>
    <dxf>
      <fill>
        <patternFill>
          <bgColor rgb="FF0070C0"/>
        </patternFill>
      </fill>
    </dxf>
    <dxf>
      <fill>
        <patternFill>
          <bgColor theme="4" tint="-0.24994659260841701"/>
        </patternFill>
      </fill>
    </dxf>
    <dxf>
      <fill>
        <patternFill>
          <bgColor rgb="FFFFFF00"/>
        </patternFill>
      </fill>
    </dxf>
    <dxf>
      <fill>
        <patternFill>
          <bgColor rgb="FFFF6600"/>
        </patternFill>
      </fill>
    </dxf>
    <dxf>
      <fill>
        <patternFill>
          <bgColor rgb="FFFF0000"/>
        </patternFill>
      </fill>
    </dxf>
    <dxf>
      <fill>
        <patternFill>
          <bgColor theme="4" tint="-0.24994659260841701"/>
        </patternFill>
      </fill>
    </dxf>
    <dxf>
      <fill>
        <patternFill>
          <bgColor rgb="FFFFFF00"/>
        </patternFill>
      </fill>
    </dxf>
    <dxf>
      <fill>
        <patternFill>
          <bgColor rgb="FFFF6600"/>
        </patternFill>
      </fill>
    </dxf>
    <dxf>
      <fill>
        <patternFill>
          <bgColor rgb="FFFF0000"/>
        </patternFill>
      </fill>
    </dxf>
  </dxfs>
  <tableStyles count="0" defaultTableStyle="TableStyleMedium2" defaultPivotStyle="PivotStyleLight16"/>
  <colors>
    <mruColors>
      <color rgb="FFFF66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6"/>
  <sheetViews>
    <sheetView tabSelected="1" topLeftCell="R1" zoomScale="69" zoomScaleNormal="69" workbookViewId="0">
      <pane ySplit="2" topLeftCell="A3" activePane="bottomLeft" state="frozen"/>
      <selection pane="bottomLeft" activeCell="U3" sqref="U3:U5"/>
    </sheetView>
  </sheetViews>
  <sheetFormatPr defaultColWidth="25.7109375" defaultRowHeight="44.25" customHeight="1"/>
  <cols>
    <col min="1" max="1" width="10.7109375" style="9" bestFit="1" customWidth="1"/>
    <col min="2" max="2" width="73.28515625" style="9" customWidth="1"/>
    <col min="3" max="3" width="23.28515625" style="9" bestFit="1" customWidth="1"/>
    <col min="4" max="4" width="23.140625" style="9" bestFit="1" customWidth="1"/>
    <col min="5" max="5" width="66.140625" style="9" customWidth="1"/>
    <col min="6" max="6" width="22.85546875" style="9" bestFit="1" customWidth="1"/>
    <col min="7" max="7" width="17.5703125" style="9" bestFit="1" customWidth="1"/>
    <col min="8" max="8" width="21" style="9" bestFit="1" customWidth="1"/>
    <col min="9" max="9" width="26.7109375" style="5" bestFit="1" customWidth="1"/>
    <col min="10" max="10" width="30.140625" style="9" bestFit="1" customWidth="1"/>
    <col min="11" max="11" width="24.5703125" style="9" bestFit="1" customWidth="1"/>
    <col min="12" max="12" width="30.7109375" style="9" bestFit="1" customWidth="1"/>
    <col min="13" max="13" width="29.5703125" style="9" bestFit="1" customWidth="1"/>
    <col min="14" max="14" width="35.7109375" style="9" bestFit="1" customWidth="1"/>
    <col min="15" max="15" width="17.140625" style="9" customWidth="1"/>
    <col min="16" max="17" width="19.140625" style="61" customWidth="1"/>
    <col min="18" max="18" width="35.5703125" style="104" customWidth="1"/>
    <col min="19" max="19" width="19.140625" style="61" customWidth="1"/>
    <col min="20" max="20" width="21" style="98" customWidth="1"/>
    <col min="21" max="21" width="19.140625" style="113" customWidth="1"/>
    <col min="22" max="24" width="19.140625" style="105" customWidth="1"/>
    <col min="25" max="25" width="23.7109375" style="105" customWidth="1"/>
    <col min="26" max="27" width="25.7109375" style="9"/>
    <col min="28" max="28" width="6.5703125" style="9" customWidth="1"/>
    <col min="29" max="29" width="16.85546875" style="9" bestFit="1" customWidth="1"/>
    <col min="30" max="34" width="10.7109375" style="9" customWidth="1"/>
    <col min="35" max="16384" width="25.7109375" style="9"/>
  </cols>
  <sheetData>
    <row r="1" spans="1:35" ht="44.25" customHeight="1" thickBot="1">
      <c r="A1" s="114" t="s">
        <v>0</v>
      </c>
      <c r="B1" s="114"/>
      <c r="C1" s="114"/>
      <c r="D1" s="114"/>
      <c r="E1" s="114"/>
      <c r="F1" s="116" t="s">
        <v>1</v>
      </c>
      <c r="G1" s="116"/>
      <c r="H1" s="116"/>
      <c r="I1" s="116"/>
      <c r="J1" s="116"/>
      <c r="K1" s="116"/>
      <c r="L1" s="116"/>
      <c r="M1" s="117" t="s">
        <v>2</v>
      </c>
      <c r="N1" s="117"/>
      <c r="O1" s="117"/>
      <c r="P1" s="117"/>
      <c r="Q1" s="119" t="s">
        <v>3</v>
      </c>
      <c r="R1" s="120"/>
      <c r="S1" s="120"/>
      <c r="T1" s="120"/>
      <c r="U1" s="120"/>
      <c r="V1" s="120"/>
      <c r="W1" s="120"/>
      <c r="X1" s="120"/>
      <c r="Y1" s="120"/>
      <c r="Z1" s="23"/>
      <c r="AA1" s="23"/>
      <c r="AC1" s="115" t="s">
        <v>4</v>
      </c>
      <c r="AD1" s="115"/>
      <c r="AE1" s="115"/>
      <c r="AF1" s="115"/>
      <c r="AG1" s="115"/>
      <c r="AH1" s="115"/>
    </row>
    <row r="2" spans="1:35" s="1" customFormat="1" ht="44.25" customHeight="1">
      <c r="A2" s="30" t="s">
        <v>5</v>
      </c>
      <c r="B2" s="31" t="s">
        <v>6</v>
      </c>
      <c r="C2" s="31" t="s">
        <v>7</v>
      </c>
      <c r="D2" s="31" t="s">
        <v>8</v>
      </c>
      <c r="E2" s="38" t="s">
        <v>9</v>
      </c>
      <c r="F2" s="30" t="s">
        <v>10</v>
      </c>
      <c r="G2" s="31" t="s">
        <v>11</v>
      </c>
      <c r="H2" s="31" t="s">
        <v>12</v>
      </c>
      <c r="I2" s="31" t="s">
        <v>13</v>
      </c>
      <c r="J2" s="31" t="s">
        <v>14</v>
      </c>
      <c r="K2" s="31" t="s">
        <v>15</v>
      </c>
      <c r="L2" s="38" t="s">
        <v>16</v>
      </c>
      <c r="M2" s="30" t="s">
        <v>17</v>
      </c>
      <c r="N2" s="31" t="s">
        <v>18</v>
      </c>
      <c r="O2" s="31" t="s">
        <v>19</v>
      </c>
      <c r="P2" s="87" t="s">
        <v>20</v>
      </c>
      <c r="Q2" s="88" t="s">
        <v>21</v>
      </c>
      <c r="R2" s="99" t="s">
        <v>22</v>
      </c>
      <c r="S2" s="88" t="s">
        <v>23</v>
      </c>
      <c r="T2" s="94" t="s">
        <v>24</v>
      </c>
      <c r="U2" s="110" t="s">
        <v>25</v>
      </c>
      <c r="V2" s="88" t="s">
        <v>26</v>
      </c>
      <c r="W2" s="88" t="s">
        <v>27</v>
      </c>
      <c r="X2" s="88" t="s">
        <v>28</v>
      </c>
      <c r="Y2" s="88" t="s">
        <v>29</v>
      </c>
      <c r="AB2" s="118" t="s">
        <v>30</v>
      </c>
      <c r="AC2" s="118"/>
      <c r="AD2" s="118"/>
      <c r="AE2" s="118"/>
      <c r="AF2" s="118"/>
      <c r="AG2" s="118"/>
      <c r="AH2" s="118"/>
      <c r="AI2" s="23"/>
    </row>
    <row r="3" spans="1:35" ht="44.25" customHeight="1" thickBot="1">
      <c r="A3" s="32" t="s">
        <v>31</v>
      </c>
      <c r="B3" s="11" t="s">
        <v>32</v>
      </c>
      <c r="C3" s="7" t="s">
        <v>33</v>
      </c>
      <c r="D3" s="7" t="s">
        <v>34</v>
      </c>
      <c r="E3" s="39" t="s">
        <v>35</v>
      </c>
      <c r="F3" s="44">
        <v>3</v>
      </c>
      <c r="G3" s="6">
        <v>5</v>
      </c>
      <c r="H3" s="8">
        <v>0.6</v>
      </c>
      <c r="I3" s="13">
        <f>G3*F3</f>
        <v>15</v>
      </c>
      <c r="J3" s="6" t="s">
        <v>36</v>
      </c>
      <c r="K3" s="10" t="s">
        <v>37</v>
      </c>
      <c r="L3" s="50">
        <v>15</v>
      </c>
      <c r="M3" s="54">
        <v>5000000</v>
      </c>
      <c r="N3" s="55">
        <f>M3*H3</f>
        <v>3000000</v>
      </c>
      <c r="O3" s="50">
        <v>15</v>
      </c>
      <c r="P3" s="89">
        <f>I3/O3</f>
        <v>1</v>
      </c>
      <c r="Q3" s="92" t="s">
        <v>38</v>
      </c>
      <c r="R3" s="102" t="s">
        <v>39</v>
      </c>
      <c r="S3" s="92" t="s">
        <v>40</v>
      </c>
      <c r="T3" s="95">
        <v>1000000</v>
      </c>
      <c r="U3" s="111" t="s">
        <v>41</v>
      </c>
      <c r="V3" s="101">
        <v>3</v>
      </c>
      <c r="W3" s="101">
        <v>4</v>
      </c>
      <c r="X3" s="107">
        <f>W3*V3</f>
        <v>12</v>
      </c>
      <c r="Y3" s="101"/>
      <c r="AB3" s="14"/>
      <c r="AC3" s="19" t="s">
        <v>42</v>
      </c>
      <c r="AD3" s="15"/>
      <c r="AE3" s="15"/>
      <c r="AF3" s="15"/>
      <c r="AG3" s="15"/>
      <c r="AH3" s="15"/>
      <c r="AI3" s="12"/>
    </row>
    <row r="4" spans="1:35" ht="44.25" customHeight="1" thickBot="1">
      <c r="A4" s="32" t="s">
        <v>43</v>
      </c>
      <c r="B4" s="11" t="s">
        <v>44</v>
      </c>
      <c r="C4" s="7" t="s">
        <v>33</v>
      </c>
      <c r="D4" s="7" t="s">
        <v>34</v>
      </c>
      <c r="E4" s="39" t="s">
        <v>45</v>
      </c>
      <c r="F4" s="44">
        <v>3</v>
      </c>
      <c r="G4" s="6">
        <v>4</v>
      </c>
      <c r="H4" s="8">
        <v>0.6</v>
      </c>
      <c r="I4" s="13">
        <f t="shared" ref="I4:I25" si="0">G4*F4</f>
        <v>12</v>
      </c>
      <c r="J4" s="6" t="s">
        <v>36</v>
      </c>
      <c r="K4" s="10" t="s">
        <v>37</v>
      </c>
      <c r="L4" s="50">
        <v>8</v>
      </c>
      <c r="M4" s="54">
        <v>1500000</v>
      </c>
      <c r="N4" s="55">
        <f t="shared" ref="N4:N8" si="1">M4*H4</f>
        <v>900000</v>
      </c>
      <c r="O4" s="50">
        <v>10</v>
      </c>
      <c r="P4" s="89">
        <f t="shared" ref="P4:P14" si="2">I4/O4</f>
        <v>1.2</v>
      </c>
      <c r="Q4" s="92" t="s">
        <v>46</v>
      </c>
      <c r="R4" s="102" t="s">
        <v>47</v>
      </c>
      <c r="S4" s="92" t="s">
        <v>48</v>
      </c>
      <c r="T4" s="95">
        <v>3000000</v>
      </c>
      <c r="U4" s="111" t="s">
        <v>49</v>
      </c>
      <c r="V4" s="101">
        <v>1</v>
      </c>
      <c r="W4" s="101">
        <v>3</v>
      </c>
      <c r="X4" s="108">
        <f t="shared" ref="X4:X5" si="3">W4*V4</f>
        <v>3</v>
      </c>
      <c r="Y4" s="101"/>
      <c r="AB4" s="14">
        <v>5</v>
      </c>
      <c r="AC4" s="15" t="s">
        <v>50</v>
      </c>
      <c r="AD4" s="16"/>
      <c r="AE4" s="20" t="s">
        <v>51</v>
      </c>
      <c r="AF4" s="17" t="s">
        <v>52</v>
      </c>
      <c r="AG4" s="21" t="s">
        <v>53</v>
      </c>
      <c r="AH4" s="21"/>
      <c r="AI4" s="12"/>
    </row>
    <row r="5" spans="1:35" ht="44.25" customHeight="1" thickBot="1">
      <c r="A5" s="32" t="s">
        <v>54</v>
      </c>
      <c r="B5" s="11" t="s">
        <v>55</v>
      </c>
      <c r="C5" s="7" t="s">
        <v>33</v>
      </c>
      <c r="D5" s="7" t="s">
        <v>34</v>
      </c>
      <c r="E5" s="39" t="s">
        <v>56</v>
      </c>
      <c r="F5" s="44">
        <v>3</v>
      </c>
      <c r="G5" s="6">
        <v>4</v>
      </c>
      <c r="H5" s="8">
        <v>0.4</v>
      </c>
      <c r="I5" s="13">
        <f t="shared" si="0"/>
        <v>12</v>
      </c>
      <c r="J5" s="6" t="s">
        <v>36</v>
      </c>
      <c r="K5" s="10" t="s">
        <v>37</v>
      </c>
      <c r="L5" s="50">
        <v>1</v>
      </c>
      <c r="M5" s="54">
        <v>5000000</v>
      </c>
      <c r="N5" s="55">
        <f t="shared" si="1"/>
        <v>2000000</v>
      </c>
      <c r="O5" s="50">
        <v>1</v>
      </c>
      <c r="P5" s="89">
        <f t="shared" si="2"/>
        <v>12</v>
      </c>
      <c r="Q5" s="92" t="s">
        <v>57</v>
      </c>
      <c r="R5" s="102" t="s">
        <v>58</v>
      </c>
      <c r="S5" s="92" t="s">
        <v>59</v>
      </c>
      <c r="T5" s="95">
        <v>20000000</v>
      </c>
      <c r="U5" s="111" t="s">
        <v>41</v>
      </c>
      <c r="V5" s="101">
        <v>2</v>
      </c>
      <c r="W5" s="101">
        <v>2</v>
      </c>
      <c r="X5" s="108">
        <f t="shared" si="3"/>
        <v>4</v>
      </c>
      <c r="Y5" s="101"/>
      <c r="AB5" s="14">
        <v>4</v>
      </c>
      <c r="AC5" s="15" t="s">
        <v>60</v>
      </c>
      <c r="AD5" s="16" t="s">
        <v>61</v>
      </c>
      <c r="AE5" s="20"/>
      <c r="AF5" s="18" t="s">
        <v>62</v>
      </c>
      <c r="AG5" s="22"/>
      <c r="AH5" s="21"/>
      <c r="AI5" s="12"/>
    </row>
    <row r="6" spans="1:35" ht="44.25" customHeight="1" thickBot="1">
      <c r="A6" s="32" t="s">
        <v>63</v>
      </c>
      <c r="B6" s="11" t="s">
        <v>64</v>
      </c>
      <c r="C6" s="7" t="s">
        <v>33</v>
      </c>
      <c r="D6" s="7" t="s">
        <v>34</v>
      </c>
      <c r="E6" s="39" t="s">
        <v>65</v>
      </c>
      <c r="F6" s="32">
        <v>2</v>
      </c>
      <c r="G6" s="6">
        <v>3</v>
      </c>
      <c r="H6" s="8">
        <v>0.3</v>
      </c>
      <c r="I6" s="13">
        <f>G6*F6</f>
        <v>6</v>
      </c>
      <c r="J6" s="6" t="s">
        <v>66</v>
      </c>
      <c r="K6" s="10" t="s">
        <v>37</v>
      </c>
      <c r="L6" s="50">
        <v>1</v>
      </c>
      <c r="M6" s="54">
        <v>1000000</v>
      </c>
      <c r="N6" s="55">
        <f t="shared" si="1"/>
        <v>300000</v>
      </c>
      <c r="O6" s="50">
        <v>5</v>
      </c>
      <c r="P6" s="89">
        <f t="shared" si="2"/>
        <v>1.2</v>
      </c>
      <c r="Q6" s="92"/>
      <c r="R6" s="102"/>
      <c r="S6" s="92"/>
      <c r="T6" s="95"/>
      <c r="U6" s="111"/>
      <c r="V6" s="101"/>
      <c r="W6" s="101"/>
      <c r="X6" s="101"/>
      <c r="Y6" s="101"/>
      <c r="AB6" s="14">
        <v>3</v>
      </c>
      <c r="AC6" s="15" t="s">
        <v>67</v>
      </c>
      <c r="AD6" s="16" t="s">
        <v>68</v>
      </c>
      <c r="AE6" s="20" t="s">
        <v>69</v>
      </c>
      <c r="AF6" s="20" t="s">
        <v>70</v>
      </c>
      <c r="AG6" s="18" t="s">
        <v>71</v>
      </c>
      <c r="AH6" s="18"/>
      <c r="AI6" s="12"/>
    </row>
    <row r="7" spans="1:35" ht="44.25" customHeight="1" thickBot="1">
      <c r="A7" s="32" t="s">
        <v>72</v>
      </c>
      <c r="B7" s="11" t="s">
        <v>73</v>
      </c>
      <c r="C7" s="7" t="s">
        <v>33</v>
      </c>
      <c r="D7" s="7" t="s">
        <v>34</v>
      </c>
      <c r="E7" s="39" t="s">
        <v>74</v>
      </c>
      <c r="F7" s="44">
        <v>1</v>
      </c>
      <c r="G7" s="6">
        <v>3</v>
      </c>
      <c r="H7" s="8">
        <v>0.2</v>
      </c>
      <c r="I7" s="13">
        <f t="shared" si="0"/>
        <v>3</v>
      </c>
      <c r="J7" s="6" t="s">
        <v>66</v>
      </c>
      <c r="K7" s="11" t="s">
        <v>75</v>
      </c>
      <c r="L7" s="50">
        <v>2</v>
      </c>
      <c r="M7" s="54">
        <v>500000</v>
      </c>
      <c r="N7" s="55">
        <f t="shared" si="1"/>
        <v>100000</v>
      </c>
      <c r="O7" s="50">
        <v>5</v>
      </c>
      <c r="P7" s="89">
        <f t="shared" si="2"/>
        <v>0.6</v>
      </c>
      <c r="Q7" s="92"/>
      <c r="R7" s="102"/>
      <c r="S7" s="92"/>
      <c r="T7" s="95"/>
      <c r="U7" s="111"/>
      <c r="V7" s="101"/>
      <c r="W7" s="101"/>
      <c r="X7" s="101"/>
      <c r="Y7" s="101"/>
      <c r="AB7" s="14">
        <v>2</v>
      </c>
      <c r="AC7" s="15" t="s">
        <v>76</v>
      </c>
      <c r="AD7" s="16"/>
      <c r="AE7" s="16" t="s">
        <v>77</v>
      </c>
      <c r="AF7" s="16"/>
      <c r="AG7" s="16"/>
      <c r="AH7" s="16"/>
      <c r="AI7" s="12"/>
    </row>
    <row r="8" spans="1:35" ht="44.25" customHeight="1" thickBot="1">
      <c r="A8" s="32" t="s">
        <v>78</v>
      </c>
      <c r="B8" s="11" t="s">
        <v>79</v>
      </c>
      <c r="C8" s="7" t="s">
        <v>33</v>
      </c>
      <c r="D8" s="7" t="s">
        <v>34</v>
      </c>
      <c r="E8" s="39" t="s">
        <v>80</v>
      </c>
      <c r="F8" s="44">
        <v>2</v>
      </c>
      <c r="G8" s="6">
        <v>2</v>
      </c>
      <c r="H8" s="8">
        <v>0.2</v>
      </c>
      <c r="I8" s="13">
        <f t="shared" si="0"/>
        <v>4</v>
      </c>
      <c r="J8" s="6" t="s">
        <v>66</v>
      </c>
      <c r="K8" s="10" t="s">
        <v>37</v>
      </c>
      <c r="L8" s="50">
        <v>1</v>
      </c>
      <c r="M8" s="54">
        <v>200000</v>
      </c>
      <c r="N8" s="55">
        <f t="shared" si="1"/>
        <v>40000</v>
      </c>
      <c r="O8" s="50">
        <v>2</v>
      </c>
      <c r="P8" s="89">
        <f t="shared" si="2"/>
        <v>2</v>
      </c>
      <c r="Q8" s="92"/>
      <c r="R8" s="102"/>
      <c r="S8" s="92"/>
      <c r="T8" s="95"/>
      <c r="U8" s="111"/>
      <c r="V8" s="101"/>
      <c r="W8" s="101"/>
      <c r="X8" s="101"/>
      <c r="Y8" s="101"/>
      <c r="AB8" s="14">
        <v>1</v>
      </c>
      <c r="AC8" s="15" t="s">
        <v>81</v>
      </c>
      <c r="AD8" s="16"/>
      <c r="AE8" s="16"/>
      <c r="AF8" s="16"/>
      <c r="AG8" s="16"/>
      <c r="AH8" s="16"/>
      <c r="AI8" s="12"/>
    </row>
    <row r="9" spans="1:35" ht="44.25" customHeight="1">
      <c r="A9" s="32" t="s">
        <v>82</v>
      </c>
      <c r="B9" s="11" t="s">
        <v>83</v>
      </c>
      <c r="C9" s="7" t="s">
        <v>33</v>
      </c>
      <c r="D9" s="7" t="s">
        <v>34</v>
      </c>
      <c r="E9" s="39" t="s">
        <v>84</v>
      </c>
      <c r="F9" s="44">
        <v>3</v>
      </c>
      <c r="G9" s="6">
        <v>4</v>
      </c>
      <c r="H9" s="8">
        <v>0.6</v>
      </c>
      <c r="I9" s="13">
        <f t="shared" si="0"/>
        <v>12</v>
      </c>
      <c r="J9" s="6" t="s">
        <v>36</v>
      </c>
      <c r="K9" s="10" t="s">
        <v>85</v>
      </c>
      <c r="L9" s="50">
        <v>10</v>
      </c>
      <c r="M9" s="54">
        <v>5000000</v>
      </c>
      <c r="N9" s="55">
        <f t="shared" ref="N9:N12" si="4">M9*H9</f>
        <v>3000000</v>
      </c>
      <c r="O9" s="50">
        <v>10</v>
      </c>
      <c r="P9" s="89">
        <f t="shared" si="2"/>
        <v>1.2</v>
      </c>
      <c r="Q9" s="78" t="s">
        <v>57</v>
      </c>
      <c r="R9" s="100" t="s">
        <v>86</v>
      </c>
      <c r="S9" s="73" t="s">
        <v>87</v>
      </c>
      <c r="T9" s="96">
        <v>100000</v>
      </c>
      <c r="U9" s="111" t="s">
        <v>88</v>
      </c>
      <c r="V9" s="106">
        <v>2</v>
      </c>
      <c r="W9" s="106">
        <v>3</v>
      </c>
      <c r="X9" s="106">
        <f t="shared" ref="X9:X12" si="5">W9*V9</f>
        <v>6</v>
      </c>
      <c r="Y9" s="106"/>
      <c r="AB9" s="14"/>
      <c r="AC9" s="19" t="s">
        <v>89</v>
      </c>
      <c r="AD9" s="19" t="s">
        <v>90</v>
      </c>
      <c r="AE9" s="19" t="s">
        <v>91</v>
      </c>
      <c r="AF9" s="19" t="s">
        <v>92</v>
      </c>
      <c r="AG9" s="19" t="s">
        <v>93</v>
      </c>
      <c r="AH9" s="19" t="s">
        <v>94</v>
      </c>
    </row>
    <row r="10" spans="1:35" ht="37.5" customHeight="1">
      <c r="A10" s="32" t="s">
        <v>95</v>
      </c>
      <c r="B10" s="11" t="s">
        <v>96</v>
      </c>
      <c r="C10" s="7" t="s">
        <v>33</v>
      </c>
      <c r="D10" s="7" t="s">
        <v>34</v>
      </c>
      <c r="E10" s="39" t="s">
        <v>97</v>
      </c>
      <c r="F10" s="44">
        <v>4</v>
      </c>
      <c r="G10" s="6">
        <v>3</v>
      </c>
      <c r="H10" s="8">
        <v>0.6</v>
      </c>
      <c r="I10" s="13">
        <f t="shared" si="0"/>
        <v>12</v>
      </c>
      <c r="J10" s="6" t="s">
        <v>36</v>
      </c>
      <c r="K10" s="10" t="s">
        <v>37</v>
      </c>
      <c r="L10" s="50">
        <v>15</v>
      </c>
      <c r="M10" s="54">
        <v>5000000</v>
      </c>
      <c r="N10" s="55">
        <f t="shared" si="4"/>
        <v>3000000</v>
      </c>
      <c r="O10" s="53">
        <v>3</v>
      </c>
      <c r="P10" s="89">
        <f t="shared" si="2"/>
        <v>4</v>
      </c>
      <c r="Q10" s="92" t="s">
        <v>98</v>
      </c>
      <c r="R10" s="102" t="s">
        <v>99</v>
      </c>
      <c r="S10" s="92" t="s">
        <v>100</v>
      </c>
      <c r="T10" s="95">
        <v>0</v>
      </c>
      <c r="U10" s="111" t="s">
        <v>101</v>
      </c>
      <c r="V10" s="101">
        <v>2</v>
      </c>
      <c r="W10" s="101">
        <v>4</v>
      </c>
      <c r="X10" s="106">
        <f t="shared" si="5"/>
        <v>8</v>
      </c>
      <c r="Y10" s="101"/>
      <c r="AB10" s="14"/>
      <c r="AC10" s="14"/>
      <c r="AD10" s="14">
        <v>1</v>
      </c>
      <c r="AE10" s="14">
        <v>2</v>
      </c>
      <c r="AF10" s="14">
        <v>3</v>
      </c>
      <c r="AG10" s="14">
        <v>4</v>
      </c>
      <c r="AH10" s="14">
        <v>5</v>
      </c>
    </row>
    <row r="11" spans="1:35" ht="44.25" customHeight="1">
      <c r="A11" s="32" t="s">
        <v>102</v>
      </c>
      <c r="B11" s="11" t="s">
        <v>103</v>
      </c>
      <c r="C11" s="7" t="s">
        <v>33</v>
      </c>
      <c r="D11" s="7" t="s">
        <v>34</v>
      </c>
      <c r="E11" s="39" t="s">
        <v>104</v>
      </c>
      <c r="F11" s="44">
        <v>4</v>
      </c>
      <c r="G11" s="6">
        <v>5</v>
      </c>
      <c r="H11" s="8">
        <v>0.8</v>
      </c>
      <c r="I11" s="13">
        <f t="shared" si="0"/>
        <v>20</v>
      </c>
      <c r="J11" s="6" t="s">
        <v>36</v>
      </c>
      <c r="K11" s="10" t="s">
        <v>85</v>
      </c>
      <c r="L11" s="50">
        <v>1</v>
      </c>
      <c r="M11" s="54">
        <v>10000000</v>
      </c>
      <c r="N11" s="55">
        <f t="shared" si="4"/>
        <v>8000000</v>
      </c>
      <c r="O11" s="50">
        <v>1</v>
      </c>
      <c r="P11" s="89">
        <f t="shared" si="2"/>
        <v>20</v>
      </c>
      <c r="Q11" s="92" t="s">
        <v>105</v>
      </c>
      <c r="R11" s="102" t="s">
        <v>106</v>
      </c>
      <c r="S11" s="92" t="s">
        <v>107</v>
      </c>
      <c r="T11" s="95">
        <v>4000000</v>
      </c>
      <c r="U11" s="111" t="s">
        <v>108</v>
      </c>
      <c r="V11" s="101">
        <v>2</v>
      </c>
      <c r="W11" s="101">
        <v>3</v>
      </c>
      <c r="X11" s="106">
        <f t="shared" si="5"/>
        <v>6</v>
      </c>
      <c r="Y11" s="101"/>
    </row>
    <row r="12" spans="1:35" ht="44.25" customHeight="1">
      <c r="A12" s="33" t="s">
        <v>109</v>
      </c>
      <c r="B12" s="25" t="s">
        <v>110</v>
      </c>
      <c r="C12" s="26" t="s">
        <v>33</v>
      </c>
      <c r="D12" s="26" t="s">
        <v>34</v>
      </c>
      <c r="E12" s="40" t="s">
        <v>111</v>
      </c>
      <c r="F12" s="33">
        <v>3</v>
      </c>
      <c r="G12" s="24">
        <v>4</v>
      </c>
      <c r="H12" s="27">
        <v>0.6</v>
      </c>
      <c r="I12" s="24">
        <f t="shared" si="0"/>
        <v>12</v>
      </c>
      <c r="J12" s="24" t="s">
        <v>36</v>
      </c>
      <c r="K12" s="29" t="s">
        <v>85</v>
      </c>
      <c r="L12" s="50">
        <v>1</v>
      </c>
      <c r="M12" s="54">
        <v>3000000</v>
      </c>
      <c r="N12" s="55">
        <f t="shared" si="4"/>
        <v>1800000</v>
      </c>
      <c r="O12" s="50">
        <v>3</v>
      </c>
      <c r="P12" s="89">
        <f t="shared" si="2"/>
        <v>4</v>
      </c>
      <c r="Q12" s="92" t="s">
        <v>105</v>
      </c>
      <c r="R12" s="102" t="s">
        <v>112</v>
      </c>
      <c r="S12" s="92" t="s">
        <v>113</v>
      </c>
      <c r="T12" s="95">
        <v>8000000</v>
      </c>
      <c r="U12" s="111" t="s">
        <v>114</v>
      </c>
      <c r="V12" s="101">
        <v>2</v>
      </c>
      <c r="W12" s="101">
        <v>3</v>
      </c>
      <c r="X12" s="106">
        <f t="shared" si="5"/>
        <v>6</v>
      </c>
      <c r="Y12" s="101"/>
    </row>
    <row r="13" spans="1:35" s="1" customFormat="1" ht="44.25" customHeight="1" thickBot="1">
      <c r="A13" s="34" t="s">
        <v>115</v>
      </c>
      <c r="B13" s="11" t="s">
        <v>116</v>
      </c>
      <c r="C13" s="2" t="s">
        <v>117</v>
      </c>
      <c r="D13" s="2" t="s">
        <v>34</v>
      </c>
      <c r="E13" s="39" t="s">
        <v>118</v>
      </c>
      <c r="F13" s="45">
        <v>3</v>
      </c>
      <c r="G13" s="3">
        <v>3</v>
      </c>
      <c r="H13" s="4">
        <v>0.3</v>
      </c>
      <c r="I13" s="3">
        <f>G13*F13</f>
        <v>9</v>
      </c>
      <c r="J13" s="6" t="s">
        <v>66</v>
      </c>
      <c r="K13" s="3" t="s">
        <v>119</v>
      </c>
      <c r="L13" s="51"/>
      <c r="M13" s="57"/>
      <c r="N13" s="3"/>
      <c r="O13" s="3"/>
      <c r="P13" s="90"/>
      <c r="Q13" s="93"/>
      <c r="R13" s="103"/>
      <c r="S13" s="93"/>
      <c r="T13" s="97"/>
      <c r="U13" s="112"/>
      <c r="V13" s="101"/>
      <c r="W13" s="101"/>
      <c r="X13" s="101"/>
      <c r="Y13" s="101"/>
    </row>
    <row r="14" spans="1:35" s="12" customFormat="1" ht="44.25" customHeight="1" thickBot="1">
      <c r="A14" s="33" t="s">
        <v>120</v>
      </c>
      <c r="B14" s="25" t="s">
        <v>121</v>
      </c>
      <c r="C14" s="24" t="s">
        <v>122</v>
      </c>
      <c r="D14" s="26" t="s">
        <v>34</v>
      </c>
      <c r="E14" s="41" t="s">
        <v>123</v>
      </c>
      <c r="F14" s="33">
        <v>3</v>
      </c>
      <c r="G14" s="24">
        <v>5</v>
      </c>
      <c r="H14" s="27">
        <v>0.6</v>
      </c>
      <c r="I14" s="24">
        <f>G14*F14</f>
        <v>15</v>
      </c>
      <c r="J14" s="24" t="s">
        <v>36</v>
      </c>
      <c r="K14" s="29" t="s">
        <v>85</v>
      </c>
      <c r="L14" s="53">
        <v>8</v>
      </c>
      <c r="M14" s="58">
        <v>2000000</v>
      </c>
      <c r="N14" s="55">
        <f>M14*H14</f>
        <v>1200000</v>
      </c>
      <c r="O14" s="28">
        <v>8</v>
      </c>
      <c r="P14" s="89">
        <f t="shared" si="2"/>
        <v>1.875</v>
      </c>
      <c r="Q14" s="92" t="s">
        <v>105</v>
      </c>
      <c r="R14" s="102" t="s">
        <v>124</v>
      </c>
      <c r="S14" s="92" t="s">
        <v>125</v>
      </c>
      <c r="T14" s="95">
        <v>25000000</v>
      </c>
      <c r="U14" s="111" t="s">
        <v>101</v>
      </c>
      <c r="V14" s="101">
        <v>1</v>
      </c>
      <c r="W14" s="101">
        <v>4</v>
      </c>
      <c r="X14" s="108">
        <v>4</v>
      </c>
      <c r="Y14" s="101"/>
    </row>
    <row r="15" spans="1:35" ht="44.25" customHeight="1">
      <c r="A15" s="32" t="s">
        <v>61</v>
      </c>
      <c r="B15" s="11" t="s">
        <v>126</v>
      </c>
      <c r="C15" s="7" t="s">
        <v>33</v>
      </c>
      <c r="D15" s="7" t="s">
        <v>127</v>
      </c>
      <c r="E15" s="39" t="s">
        <v>128</v>
      </c>
      <c r="F15" s="44">
        <v>1</v>
      </c>
      <c r="G15" s="6">
        <v>4</v>
      </c>
      <c r="H15" s="8">
        <v>0.3</v>
      </c>
      <c r="I15" s="6">
        <f>G15*F15</f>
        <v>4</v>
      </c>
      <c r="J15" s="6" t="s">
        <v>66</v>
      </c>
      <c r="K15" s="10" t="s">
        <v>37</v>
      </c>
      <c r="L15" s="50"/>
      <c r="M15" s="54"/>
      <c r="N15" s="10"/>
      <c r="O15" s="10"/>
      <c r="P15" s="89"/>
      <c r="Q15" s="92"/>
      <c r="R15" s="102"/>
      <c r="S15" s="92"/>
      <c r="T15" s="95"/>
      <c r="U15" s="111"/>
      <c r="V15" s="101"/>
      <c r="W15" s="101"/>
      <c r="X15" s="101"/>
      <c r="Y15" s="101"/>
    </row>
    <row r="16" spans="1:35" ht="44.25" customHeight="1">
      <c r="A16" s="32" t="s">
        <v>129</v>
      </c>
      <c r="B16" s="11" t="s">
        <v>130</v>
      </c>
      <c r="C16" s="6" t="s">
        <v>122</v>
      </c>
      <c r="D16" s="6" t="s">
        <v>131</v>
      </c>
      <c r="E16" s="39" t="s">
        <v>132</v>
      </c>
      <c r="F16" s="32">
        <v>2</v>
      </c>
      <c r="G16" s="6">
        <v>2</v>
      </c>
      <c r="H16" s="8">
        <v>0.3</v>
      </c>
      <c r="I16" s="6">
        <f t="shared" si="0"/>
        <v>4</v>
      </c>
      <c r="J16" s="6" t="s">
        <v>66</v>
      </c>
      <c r="K16" s="11" t="s">
        <v>75</v>
      </c>
      <c r="L16" s="50"/>
      <c r="M16" s="54"/>
      <c r="N16" s="10"/>
      <c r="O16" s="10"/>
      <c r="P16" s="89"/>
      <c r="Q16" s="92"/>
      <c r="R16" s="102"/>
      <c r="S16" s="92"/>
      <c r="T16" s="95"/>
      <c r="U16" s="111"/>
      <c r="V16" s="101"/>
      <c r="W16" s="101"/>
      <c r="X16" s="101"/>
      <c r="Y16" s="101"/>
    </row>
    <row r="17" spans="1:25" ht="44.25" customHeight="1">
      <c r="A17" s="32" t="s">
        <v>133</v>
      </c>
      <c r="B17" s="11" t="s">
        <v>134</v>
      </c>
      <c r="C17" s="6" t="s">
        <v>122</v>
      </c>
      <c r="D17" s="6" t="s">
        <v>131</v>
      </c>
      <c r="E17" s="39" t="s">
        <v>135</v>
      </c>
      <c r="F17" s="32">
        <v>3</v>
      </c>
      <c r="G17" s="6">
        <v>3</v>
      </c>
      <c r="H17" s="8">
        <v>0.3</v>
      </c>
      <c r="I17" s="6">
        <f t="shared" si="0"/>
        <v>9</v>
      </c>
      <c r="J17" s="6" t="s">
        <v>66</v>
      </c>
      <c r="K17" s="10" t="s">
        <v>85</v>
      </c>
      <c r="L17" s="50"/>
      <c r="M17" s="54"/>
      <c r="N17" s="10"/>
      <c r="O17" s="10"/>
      <c r="P17" s="89"/>
      <c r="Q17" s="92"/>
      <c r="R17" s="102"/>
      <c r="S17" s="92"/>
      <c r="T17" s="95"/>
      <c r="U17" s="111"/>
      <c r="V17" s="101"/>
      <c r="W17" s="101"/>
      <c r="X17" s="101"/>
      <c r="Y17" s="101"/>
    </row>
    <row r="18" spans="1:25" ht="44.25" customHeight="1">
      <c r="A18" s="32" t="s">
        <v>51</v>
      </c>
      <c r="B18" s="11" t="s">
        <v>136</v>
      </c>
      <c r="C18" s="6" t="s">
        <v>122</v>
      </c>
      <c r="D18" s="6" t="s">
        <v>137</v>
      </c>
      <c r="E18" s="39" t="s">
        <v>138</v>
      </c>
      <c r="F18" s="32">
        <v>2</v>
      </c>
      <c r="G18" s="6">
        <v>5</v>
      </c>
      <c r="H18" s="8">
        <v>0.3</v>
      </c>
      <c r="I18" s="6">
        <f t="shared" si="0"/>
        <v>10</v>
      </c>
      <c r="J18" s="6" t="s">
        <v>66</v>
      </c>
      <c r="K18" s="10" t="s">
        <v>37</v>
      </c>
      <c r="L18" s="50"/>
      <c r="M18" s="54"/>
      <c r="N18" s="10"/>
      <c r="O18" s="10"/>
      <c r="P18" s="89"/>
      <c r="Q18" s="92"/>
      <c r="R18" s="102"/>
      <c r="S18" s="92"/>
      <c r="T18" s="95"/>
      <c r="U18" s="111"/>
      <c r="V18" s="101"/>
      <c r="W18" s="101"/>
      <c r="X18" s="101"/>
      <c r="Y18" s="101"/>
    </row>
    <row r="19" spans="1:25" ht="44.25" customHeight="1">
      <c r="A19" s="32" t="s">
        <v>139</v>
      </c>
      <c r="B19" s="11" t="s">
        <v>140</v>
      </c>
      <c r="C19" s="6" t="s">
        <v>122</v>
      </c>
      <c r="D19" s="6" t="s">
        <v>137</v>
      </c>
      <c r="E19" s="39" t="s">
        <v>141</v>
      </c>
      <c r="F19" s="32">
        <v>3</v>
      </c>
      <c r="G19" s="6">
        <v>4</v>
      </c>
      <c r="H19" s="8">
        <v>0.3</v>
      </c>
      <c r="I19" s="6">
        <f t="shared" si="0"/>
        <v>12</v>
      </c>
      <c r="J19" s="6" t="s">
        <v>36</v>
      </c>
      <c r="K19" s="11" t="s">
        <v>75</v>
      </c>
      <c r="L19" s="50">
        <v>4</v>
      </c>
      <c r="M19" s="54">
        <v>1000000</v>
      </c>
      <c r="N19" s="55">
        <f t="shared" ref="N19:N20" si="6">M19*H19</f>
        <v>300000</v>
      </c>
      <c r="O19" s="10">
        <v>4</v>
      </c>
      <c r="P19" s="89">
        <f t="shared" ref="P19:P20" si="7">I19/O19</f>
        <v>3</v>
      </c>
      <c r="Q19" s="92" t="s">
        <v>142</v>
      </c>
      <c r="R19" s="102" t="s">
        <v>143</v>
      </c>
      <c r="S19" s="92" t="s">
        <v>144</v>
      </c>
      <c r="T19" s="95">
        <v>3000000</v>
      </c>
      <c r="U19" s="111" t="s">
        <v>145</v>
      </c>
      <c r="V19" s="101">
        <v>2</v>
      </c>
      <c r="W19" s="101">
        <v>4</v>
      </c>
      <c r="X19" s="109">
        <f t="shared" ref="X19:X20" si="8">W19*V19</f>
        <v>8</v>
      </c>
      <c r="Y19" s="101"/>
    </row>
    <row r="20" spans="1:25" ht="44.25" customHeight="1">
      <c r="A20" s="32" t="s">
        <v>146</v>
      </c>
      <c r="B20" s="11" t="s">
        <v>147</v>
      </c>
      <c r="C20" s="6" t="s">
        <v>122</v>
      </c>
      <c r="D20" s="6" t="s">
        <v>148</v>
      </c>
      <c r="E20" s="39" t="s">
        <v>149</v>
      </c>
      <c r="F20" s="32">
        <v>3</v>
      </c>
      <c r="G20" s="6">
        <v>4</v>
      </c>
      <c r="H20" s="8">
        <v>0.4</v>
      </c>
      <c r="I20" s="6">
        <f t="shared" si="0"/>
        <v>12</v>
      </c>
      <c r="J20" s="6" t="s">
        <v>36</v>
      </c>
      <c r="K20" s="11" t="s">
        <v>75</v>
      </c>
      <c r="L20" s="50">
        <v>1</v>
      </c>
      <c r="M20" s="54">
        <v>1000000</v>
      </c>
      <c r="N20" s="55">
        <f t="shared" si="6"/>
        <v>400000</v>
      </c>
      <c r="O20" s="10">
        <v>3</v>
      </c>
      <c r="P20" s="89">
        <f t="shared" si="7"/>
        <v>4</v>
      </c>
      <c r="Q20" s="92" t="s">
        <v>46</v>
      </c>
      <c r="R20" s="102" t="s">
        <v>150</v>
      </c>
      <c r="S20" s="92" t="s">
        <v>151</v>
      </c>
      <c r="T20" s="95">
        <v>500000</v>
      </c>
      <c r="U20" s="111" t="s">
        <v>152</v>
      </c>
      <c r="V20" s="101">
        <v>2</v>
      </c>
      <c r="W20" s="101">
        <v>3</v>
      </c>
      <c r="X20" s="109">
        <f t="shared" si="8"/>
        <v>6</v>
      </c>
      <c r="Y20" s="101"/>
    </row>
    <row r="21" spans="1:25" s="1" customFormat="1" ht="44.25" customHeight="1">
      <c r="A21" s="34" t="s">
        <v>153</v>
      </c>
      <c r="B21" s="11" t="s">
        <v>154</v>
      </c>
      <c r="C21" s="2" t="s">
        <v>117</v>
      </c>
      <c r="D21" s="2" t="s">
        <v>155</v>
      </c>
      <c r="E21" s="42" t="s">
        <v>156</v>
      </c>
      <c r="F21" s="45">
        <v>3</v>
      </c>
      <c r="G21" s="3">
        <v>3</v>
      </c>
      <c r="H21" s="4">
        <v>0.3</v>
      </c>
      <c r="I21" s="3">
        <f t="shared" si="0"/>
        <v>9</v>
      </c>
      <c r="J21" s="6" t="s">
        <v>66</v>
      </c>
      <c r="K21" s="3" t="s">
        <v>85</v>
      </c>
      <c r="L21" s="51"/>
      <c r="M21" s="57"/>
      <c r="N21" s="3"/>
      <c r="O21" s="3"/>
      <c r="P21" s="90"/>
      <c r="Q21" s="93"/>
      <c r="R21" s="103"/>
      <c r="S21" s="93"/>
      <c r="T21" s="97"/>
      <c r="U21" s="112"/>
      <c r="V21" s="101"/>
      <c r="W21" s="101"/>
      <c r="X21" s="101"/>
      <c r="Y21" s="101"/>
    </row>
    <row r="22" spans="1:25" s="1" customFormat="1" ht="44.25" customHeight="1">
      <c r="A22" s="34" t="s">
        <v>157</v>
      </c>
      <c r="B22" s="11" t="s">
        <v>158</v>
      </c>
      <c r="C22" s="2" t="s">
        <v>117</v>
      </c>
      <c r="D22" s="2" t="s">
        <v>155</v>
      </c>
      <c r="E22" s="42" t="s">
        <v>159</v>
      </c>
      <c r="F22" s="45">
        <v>3</v>
      </c>
      <c r="G22" s="3">
        <v>3</v>
      </c>
      <c r="H22" s="4">
        <v>0.3</v>
      </c>
      <c r="I22" s="3">
        <f t="shared" si="0"/>
        <v>9</v>
      </c>
      <c r="J22" s="6" t="s">
        <v>66</v>
      </c>
      <c r="K22" s="2" t="s">
        <v>75</v>
      </c>
      <c r="L22" s="51"/>
      <c r="M22" s="57"/>
      <c r="N22" s="3"/>
      <c r="O22" s="3"/>
      <c r="P22" s="90"/>
      <c r="Q22" s="93"/>
      <c r="R22" s="103"/>
      <c r="S22" s="93"/>
      <c r="T22" s="97"/>
      <c r="U22" s="112"/>
      <c r="V22" s="101"/>
      <c r="W22" s="101"/>
      <c r="X22" s="101"/>
      <c r="Y22" s="101"/>
    </row>
    <row r="23" spans="1:25" s="1" customFormat="1" ht="44.25" customHeight="1">
      <c r="A23" s="34" t="s">
        <v>160</v>
      </c>
      <c r="B23" s="11" t="s">
        <v>161</v>
      </c>
      <c r="C23" s="2" t="s">
        <v>117</v>
      </c>
      <c r="D23" s="2" t="s">
        <v>162</v>
      </c>
      <c r="E23" s="42" t="s">
        <v>163</v>
      </c>
      <c r="F23" s="45">
        <v>3</v>
      </c>
      <c r="G23" s="3">
        <v>3</v>
      </c>
      <c r="H23" s="4">
        <v>0.3</v>
      </c>
      <c r="I23" s="3">
        <f t="shared" si="0"/>
        <v>9</v>
      </c>
      <c r="J23" s="6" t="s">
        <v>66</v>
      </c>
      <c r="K23" s="3" t="s">
        <v>85</v>
      </c>
      <c r="L23" s="51"/>
      <c r="M23" s="57"/>
      <c r="N23" s="3"/>
      <c r="O23" s="3"/>
      <c r="P23" s="90"/>
      <c r="Q23" s="93"/>
      <c r="R23" s="103"/>
      <c r="S23" s="93"/>
      <c r="T23" s="97"/>
      <c r="U23" s="112"/>
      <c r="V23" s="101"/>
      <c r="W23" s="101"/>
      <c r="X23" s="101"/>
      <c r="Y23" s="101"/>
    </row>
    <row r="24" spans="1:25" s="1" customFormat="1" ht="44.25" customHeight="1">
      <c r="A24" s="34" t="s">
        <v>164</v>
      </c>
      <c r="B24" s="11" t="s">
        <v>165</v>
      </c>
      <c r="C24" s="2" t="s">
        <v>117</v>
      </c>
      <c r="D24" s="2" t="s">
        <v>166</v>
      </c>
      <c r="E24" s="42" t="s">
        <v>167</v>
      </c>
      <c r="F24" s="45">
        <v>3</v>
      </c>
      <c r="G24" s="3">
        <v>3</v>
      </c>
      <c r="H24" s="4">
        <v>0.3</v>
      </c>
      <c r="I24" s="3">
        <f t="shared" si="0"/>
        <v>9</v>
      </c>
      <c r="J24" s="6" t="s">
        <v>66</v>
      </c>
      <c r="K24" s="2" t="s">
        <v>75</v>
      </c>
      <c r="L24" s="51"/>
      <c r="M24" s="57"/>
      <c r="N24" s="3"/>
      <c r="O24" s="3"/>
      <c r="P24" s="90"/>
      <c r="Q24" s="93"/>
      <c r="R24" s="103"/>
      <c r="S24" s="93"/>
      <c r="T24" s="97"/>
      <c r="U24" s="112"/>
      <c r="V24" s="101"/>
      <c r="W24" s="101"/>
      <c r="X24" s="101"/>
      <c r="Y24" s="101"/>
    </row>
    <row r="25" spans="1:25" s="1" customFormat="1" ht="44.25" customHeight="1" thickBot="1">
      <c r="A25" s="35" t="s">
        <v>168</v>
      </c>
      <c r="B25" s="36" t="s">
        <v>169</v>
      </c>
      <c r="C25" s="37" t="s">
        <v>117</v>
      </c>
      <c r="D25" s="37" t="s">
        <v>162</v>
      </c>
      <c r="E25" s="43" t="s">
        <v>170</v>
      </c>
      <c r="F25" s="46">
        <v>3</v>
      </c>
      <c r="G25" s="47">
        <v>3</v>
      </c>
      <c r="H25" s="48">
        <v>0.3</v>
      </c>
      <c r="I25" s="47">
        <f t="shared" si="0"/>
        <v>9</v>
      </c>
      <c r="J25" s="49" t="s">
        <v>66</v>
      </c>
      <c r="K25" s="37" t="s">
        <v>75</v>
      </c>
      <c r="L25" s="52"/>
      <c r="M25" s="59"/>
      <c r="N25" s="47"/>
      <c r="O25" s="47"/>
      <c r="P25" s="91"/>
      <c r="Q25" s="93"/>
      <c r="R25" s="103"/>
      <c r="S25" s="93"/>
      <c r="T25" s="97"/>
      <c r="U25" s="112"/>
      <c r="V25" s="101"/>
      <c r="W25" s="101"/>
      <c r="X25" s="101"/>
      <c r="Y25" s="101"/>
    </row>
    <row r="26" spans="1:25" ht="44.25" customHeight="1">
      <c r="N26" s="9">
        <f>SUBTOTAL(9,N3:N25)</f>
        <v>24040000</v>
      </c>
      <c r="P26" s="61">
        <f>SUBTOTAL(9,P3:P25)</f>
        <v>56.075000000000003</v>
      </c>
    </row>
  </sheetData>
  <autoFilter ref="A2:P25" xr:uid="{00000000-0009-0000-0000-000000000000}"/>
  <mergeCells count="6">
    <mergeCell ref="A1:E1"/>
    <mergeCell ref="AC1:AH1"/>
    <mergeCell ref="F1:L1"/>
    <mergeCell ref="M1:P1"/>
    <mergeCell ref="AB2:AH2"/>
    <mergeCell ref="Q1:Y1"/>
  </mergeCells>
  <phoneticPr fontId="4" type="noConversion"/>
  <conditionalFormatting sqref="I2:K1048576">
    <cfRule type="cellIs" dxfId="35" priority="13" operator="between">
      <formula>16</formula>
      <formula>25</formula>
    </cfRule>
    <cfRule type="cellIs" dxfId="34" priority="14" operator="between">
      <formula>11</formula>
      <formula>15</formula>
    </cfRule>
    <cfRule type="cellIs" dxfId="33" priority="15" operator="between">
      <formula>6</formula>
      <formula>10</formula>
    </cfRule>
    <cfRule type="cellIs" dxfId="32" priority="16" operator="between">
      <formula>1</formula>
      <formula>4</formula>
    </cfRule>
  </conditionalFormatting>
  <conditionalFormatting sqref="L2:Y2">
    <cfRule type="cellIs" dxfId="31" priority="5" operator="between">
      <formula>16</formula>
      <formula>25</formula>
    </cfRule>
    <cfRule type="cellIs" dxfId="30" priority="6" operator="between">
      <formula>11</formula>
      <formula>15</formula>
    </cfRule>
    <cfRule type="cellIs" dxfId="29" priority="7" operator="between">
      <formula>6</formula>
      <formula>10</formula>
    </cfRule>
    <cfRule type="cellIs" dxfId="28" priority="8" operator="between">
      <formula>1</formula>
      <formula>4</formula>
    </cfRule>
  </conditionalFormatting>
  <conditionalFormatting sqref="X9:X12">
    <cfRule type="cellIs" dxfId="27" priority="1" operator="between">
      <formula>1</formula>
      <formula>5</formula>
    </cfRule>
    <cfRule type="cellIs" dxfId="26" priority="2" operator="between">
      <formula>16</formula>
      <formula>25</formula>
    </cfRule>
    <cfRule type="cellIs" dxfId="25" priority="3" operator="between">
      <formula>11</formula>
      <formula>16</formula>
    </cfRule>
    <cfRule type="cellIs" dxfId="24" priority="4" operator="between">
      <formula>6</formula>
      <formula>11</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AC046B6-34CB-4BEC-A334-084EA212C660}">
          <x14:formula1>
            <xm:f>tablas!$A$1:$A$9</xm:f>
          </x14:formula1>
          <xm:sqref>Q9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1"/>
  <sheetViews>
    <sheetView topLeftCell="D10" zoomScale="84" zoomScaleNormal="84" workbookViewId="0">
      <selection activeCell="D11" sqref="D11:L11"/>
    </sheetView>
  </sheetViews>
  <sheetFormatPr defaultColWidth="11.42578125" defaultRowHeight="39" customHeight="1"/>
  <cols>
    <col min="1" max="1" width="8.5703125" style="80" customWidth="1"/>
    <col min="2" max="2" width="47.28515625" style="80" customWidth="1"/>
    <col min="3" max="3" width="14.140625" style="80" customWidth="1"/>
    <col min="4" max="4" width="11.42578125" style="80"/>
    <col min="5" max="5" width="30.7109375" style="82" customWidth="1"/>
    <col min="6" max="6" width="23.42578125" style="64" customWidth="1"/>
    <col min="7" max="7" width="20.85546875" style="64" customWidth="1"/>
    <col min="8" max="8" width="14.42578125" style="64" customWidth="1"/>
    <col min="9" max="9" width="15.7109375" style="64" customWidth="1"/>
    <col min="10" max="10" width="13.42578125" style="64" customWidth="1"/>
    <col min="11" max="11" width="17" style="64" customWidth="1"/>
    <col min="12" max="12" width="26.5703125" style="64" customWidth="1"/>
    <col min="13" max="16384" width="11.42578125" style="64"/>
  </cols>
  <sheetData>
    <row r="1" spans="1:14" ht="42.75" customHeight="1">
      <c r="A1" s="62" t="s">
        <v>5</v>
      </c>
      <c r="B1" s="63" t="s">
        <v>6</v>
      </c>
      <c r="C1" s="68" t="s">
        <v>171</v>
      </c>
      <c r="D1" s="62" t="s">
        <v>21</v>
      </c>
      <c r="E1" s="62" t="s">
        <v>22</v>
      </c>
      <c r="F1" s="62" t="s">
        <v>23</v>
      </c>
      <c r="G1" s="62" t="s">
        <v>24</v>
      </c>
      <c r="H1" s="62" t="s">
        <v>25</v>
      </c>
      <c r="I1" s="62" t="s">
        <v>26</v>
      </c>
      <c r="J1" s="62" t="s">
        <v>27</v>
      </c>
      <c r="K1" s="62" t="s">
        <v>28</v>
      </c>
      <c r="L1" s="62" t="s">
        <v>29</v>
      </c>
    </row>
    <row r="2" spans="1:14" ht="48" customHeight="1">
      <c r="A2" s="76" t="s">
        <v>31</v>
      </c>
      <c r="B2" s="77" t="s">
        <v>172</v>
      </c>
      <c r="C2" s="84">
        <v>15</v>
      </c>
      <c r="D2" s="78" t="s">
        <v>38</v>
      </c>
      <c r="E2" s="71" t="s">
        <v>39</v>
      </c>
      <c r="F2" s="73" t="s">
        <v>40</v>
      </c>
      <c r="G2" s="85">
        <v>1000000</v>
      </c>
      <c r="H2" s="86">
        <v>45139</v>
      </c>
      <c r="I2" s="67">
        <v>3</v>
      </c>
      <c r="J2" s="67">
        <v>4</v>
      </c>
      <c r="K2" s="67">
        <f>J2*I2</f>
        <v>12</v>
      </c>
      <c r="L2" s="65">
        <f>C2-K27/25</f>
        <v>15</v>
      </c>
    </row>
    <row r="3" spans="1:14" ht="56.25" customHeight="1">
      <c r="A3" s="76" t="s">
        <v>43</v>
      </c>
      <c r="B3" s="77" t="s">
        <v>173</v>
      </c>
      <c r="C3" s="84">
        <v>12</v>
      </c>
      <c r="D3" s="78" t="s">
        <v>46</v>
      </c>
      <c r="E3" s="73" t="s">
        <v>47</v>
      </c>
      <c r="F3" s="73" t="s">
        <v>48</v>
      </c>
      <c r="G3" s="85">
        <v>3000000</v>
      </c>
      <c r="H3" s="86">
        <v>45170</v>
      </c>
      <c r="I3" s="69"/>
      <c r="J3" s="69"/>
      <c r="K3" s="67">
        <f t="shared" ref="K3:K11" si="0">J3*I3</f>
        <v>0</v>
      </c>
      <c r="L3" s="65">
        <f t="shared" ref="L3:L11" si="1">C3-K28/25</f>
        <v>12</v>
      </c>
    </row>
    <row r="4" spans="1:14" ht="69" customHeight="1">
      <c r="A4" s="76" t="s">
        <v>54</v>
      </c>
      <c r="B4" s="77" t="s">
        <v>174</v>
      </c>
      <c r="C4" s="84">
        <v>12</v>
      </c>
      <c r="D4" s="78" t="s">
        <v>57</v>
      </c>
      <c r="E4" s="73" t="s">
        <v>58</v>
      </c>
      <c r="F4" s="73" t="s">
        <v>59</v>
      </c>
      <c r="G4" s="85">
        <v>20000000</v>
      </c>
      <c r="H4" s="65"/>
      <c r="I4" s="69"/>
      <c r="J4" s="69"/>
      <c r="K4" s="67">
        <f t="shared" si="0"/>
        <v>0</v>
      </c>
      <c r="L4" s="65">
        <f t="shared" si="1"/>
        <v>12</v>
      </c>
    </row>
    <row r="5" spans="1:14" ht="56.25" customHeight="1">
      <c r="A5" s="76" t="s">
        <v>82</v>
      </c>
      <c r="B5" s="77" t="s">
        <v>175</v>
      </c>
      <c r="C5" s="84">
        <v>12</v>
      </c>
      <c r="D5" s="78" t="s">
        <v>57</v>
      </c>
      <c r="E5" s="73" t="s">
        <v>86</v>
      </c>
      <c r="F5" s="73" t="s">
        <v>87</v>
      </c>
      <c r="G5" s="85">
        <v>100000</v>
      </c>
      <c r="H5" s="65"/>
      <c r="I5" s="69"/>
      <c r="J5" s="69"/>
      <c r="K5" s="67">
        <f t="shared" si="0"/>
        <v>0</v>
      </c>
      <c r="L5" s="65">
        <f t="shared" si="1"/>
        <v>12</v>
      </c>
    </row>
    <row r="6" spans="1:14" ht="111.75" customHeight="1">
      <c r="A6" s="76" t="s">
        <v>95</v>
      </c>
      <c r="B6" s="77" t="s">
        <v>176</v>
      </c>
      <c r="C6" s="84">
        <v>12</v>
      </c>
      <c r="D6" s="78" t="s">
        <v>98</v>
      </c>
      <c r="E6" s="73" t="s">
        <v>99</v>
      </c>
      <c r="F6" s="73" t="s">
        <v>100</v>
      </c>
      <c r="G6" s="85">
        <v>0</v>
      </c>
      <c r="H6" s="65"/>
      <c r="I6" s="69"/>
      <c r="J6" s="69"/>
      <c r="K6" s="67">
        <f t="shared" si="0"/>
        <v>0</v>
      </c>
      <c r="L6" s="65">
        <f t="shared" si="1"/>
        <v>12</v>
      </c>
    </row>
    <row r="7" spans="1:14" ht="207.75" customHeight="1">
      <c r="A7" s="76" t="s">
        <v>102</v>
      </c>
      <c r="B7" s="77" t="s">
        <v>177</v>
      </c>
      <c r="C7" s="84">
        <v>20</v>
      </c>
      <c r="D7" s="78" t="s">
        <v>105</v>
      </c>
      <c r="E7" s="73" t="s">
        <v>106</v>
      </c>
      <c r="F7" s="73" t="s">
        <v>107</v>
      </c>
      <c r="G7" s="85">
        <v>4000000</v>
      </c>
      <c r="H7" s="65"/>
      <c r="I7" s="69"/>
      <c r="J7" s="69"/>
      <c r="K7" s="67">
        <f t="shared" si="0"/>
        <v>0</v>
      </c>
      <c r="L7" s="65">
        <f t="shared" si="1"/>
        <v>20</v>
      </c>
    </row>
    <row r="8" spans="1:14" ht="114.75" customHeight="1">
      <c r="A8" s="76" t="s">
        <v>109</v>
      </c>
      <c r="B8" s="77" t="s">
        <v>178</v>
      </c>
      <c r="C8" s="74">
        <v>12</v>
      </c>
      <c r="D8" s="79" t="s">
        <v>105</v>
      </c>
      <c r="E8" s="75" t="s">
        <v>112</v>
      </c>
      <c r="F8" s="75" t="s">
        <v>113</v>
      </c>
      <c r="G8" s="85">
        <v>8000000</v>
      </c>
      <c r="H8" s="66"/>
      <c r="I8" s="70"/>
      <c r="J8" s="70"/>
      <c r="K8" s="67">
        <f t="shared" si="0"/>
        <v>0</v>
      </c>
      <c r="L8" s="65">
        <f t="shared" si="1"/>
        <v>12</v>
      </c>
    </row>
    <row r="9" spans="1:14" ht="114" customHeight="1">
      <c r="A9" s="72" t="s">
        <v>120</v>
      </c>
      <c r="B9" s="71" t="s">
        <v>179</v>
      </c>
      <c r="C9" s="74">
        <v>15</v>
      </c>
      <c r="D9" s="78" t="s">
        <v>105</v>
      </c>
      <c r="E9" s="73" t="s">
        <v>124</v>
      </c>
      <c r="F9" s="73" t="s">
        <v>125</v>
      </c>
      <c r="G9" s="85">
        <v>25000000</v>
      </c>
      <c r="H9" s="65"/>
      <c r="I9" s="69"/>
      <c r="J9" s="69"/>
      <c r="K9" s="67">
        <f t="shared" si="0"/>
        <v>0</v>
      </c>
      <c r="L9" s="65">
        <f t="shared" si="1"/>
        <v>15</v>
      </c>
      <c r="M9" s="65"/>
      <c r="N9" s="65"/>
    </row>
    <row r="10" spans="1:14" ht="91.5" customHeight="1">
      <c r="A10" s="83" t="s">
        <v>139</v>
      </c>
      <c r="B10" s="71" t="s">
        <v>180</v>
      </c>
      <c r="C10" s="3">
        <v>12</v>
      </c>
      <c r="D10" s="78" t="s">
        <v>142</v>
      </c>
      <c r="E10" s="73" t="s">
        <v>143</v>
      </c>
      <c r="F10" s="73" t="s">
        <v>144</v>
      </c>
      <c r="G10" s="85">
        <v>3000000</v>
      </c>
      <c r="H10" s="65"/>
      <c r="I10" s="69"/>
      <c r="J10" s="69"/>
      <c r="K10" s="67">
        <f t="shared" si="0"/>
        <v>0</v>
      </c>
      <c r="L10" s="65">
        <f t="shared" si="1"/>
        <v>12</v>
      </c>
      <c r="M10" s="65"/>
      <c r="N10" s="65"/>
    </row>
    <row r="11" spans="1:14" ht="273.75" customHeight="1">
      <c r="A11" s="83" t="s">
        <v>146</v>
      </c>
      <c r="B11" s="71" t="s">
        <v>181</v>
      </c>
      <c r="C11" s="3">
        <v>12</v>
      </c>
      <c r="D11" s="78" t="s">
        <v>46</v>
      </c>
      <c r="E11" s="81" t="s">
        <v>150</v>
      </c>
      <c r="F11" s="73" t="s">
        <v>151</v>
      </c>
      <c r="G11" s="85">
        <v>500000</v>
      </c>
      <c r="H11" s="65"/>
      <c r="I11" s="69"/>
      <c r="J11" s="69"/>
      <c r="K11" s="67">
        <f t="shared" si="0"/>
        <v>0</v>
      </c>
      <c r="L11" s="65">
        <f t="shared" si="1"/>
        <v>12</v>
      </c>
      <c r="M11" s="65"/>
      <c r="N11" s="65"/>
    </row>
  </sheetData>
  <conditionalFormatting sqref="C2:C11">
    <cfRule type="cellIs" dxfId="23" priority="9" operator="between">
      <formula>16</formula>
      <formula>25</formula>
    </cfRule>
    <cfRule type="cellIs" dxfId="22" priority="10" operator="between">
      <formula>11</formula>
      <formula>15</formula>
    </cfRule>
    <cfRule type="cellIs" dxfId="21" priority="11" operator="between">
      <formula>6</formula>
      <formula>10</formula>
    </cfRule>
    <cfRule type="cellIs" dxfId="20" priority="12" operator="between">
      <formula>1</formula>
      <formula>4</formula>
    </cfRule>
  </conditionalFormatting>
  <conditionalFormatting sqref="K1">
    <cfRule type="cellIs" dxfId="19" priority="5" operator="between">
      <formula>16</formula>
      <formula>25</formula>
    </cfRule>
  </conditionalFormatting>
  <conditionalFormatting sqref="K1:K1048576">
    <cfRule type="cellIs" dxfId="18" priority="1" operator="between">
      <formula>1</formula>
      <formula>5</formula>
    </cfRule>
    <cfRule type="cellIs" dxfId="17" priority="2" operator="between">
      <formula>16</formula>
      <formula>25</formula>
    </cfRule>
    <cfRule type="cellIs" dxfId="16" priority="3" operator="between">
      <formula>11</formula>
      <formula>16</formula>
    </cfRule>
    <cfRule type="cellIs" dxfId="15" priority="4" operator="between">
      <formula>6</formula>
      <formula>11</formula>
    </cfRule>
  </conditionalFormatting>
  <conditionalFormatting sqref="K2">
    <cfRule type="cellIs" dxfId="14" priority="6" operator="between">
      <formula>11</formula>
      <formula>15</formula>
    </cfRule>
    <cfRule type="cellIs" dxfId="13" priority="7" operator="between">
      <formula>6</formula>
      <formula>10</formula>
    </cfRule>
    <cfRule type="cellIs" dxfId="12" priority="8" operator="between">
      <formula>1</formula>
      <formula>5</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tablas!$A$1:$A$9</xm:f>
          </x14:formula1>
          <xm:sqref>D1:D1048576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5"/>
  <sheetViews>
    <sheetView topLeftCell="A19" workbookViewId="0">
      <selection activeCell="J16" sqref="J16"/>
    </sheetView>
  </sheetViews>
  <sheetFormatPr defaultColWidth="11.42578125" defaultRowHeight="15"/>
  <cols>
    <col min="1" max="1" width="7.42578125" customWidth="1"/>
    <col min="2" max="2" width="46.5703125" customWidth="1"/>
    <col min="3" max="3" width="15.28515625" customWidth="1"/>
    <col min="4" max="4" width="14.5703125" customWidth="1"/>
    <col min="5" max="5" width="34.28515625" customWidth="1"/>
    <col min="6" max="6" width="13.140625" customWidth="1"/>
  </cols>
  <sheetData>
    <row r="1" spans="1:16" ht="15.75" thickBot="1">
      <c r="A1" s="114" t="s">
        <v>0</v>
      </c>
      <c r="B1" s="114"/>
      <c r="C1" s="114"/>
      <c r="D1" s="114"/>
      <c r="E1" s="114"/>
      <c r="F1" s="116" t="s">
        <v>1</v>
      </c>
      <c r="G1" s="116"/>
      <c r="H1" s="116"/>
      <c r="I1" s="116"/>
      <c r="J1" s="116"/>
      <c r="K1" s="116"/>
      <c r="L1" s="116"/>
      <c r="M1" s="117" t="s">
        <v>2</v>
      </c>
      <c r="N1" s="117"/>
      <c r="O1" s="117"/>
      <c r="P1" s="117"/>
    </row>
    <row r="2" spans="1:16" ht="15" customHeight="1">
      <c r="A2" s="30" t="s">
        <v>5</v>
      </c>
      <c r="B2" s="31" t="s">
        <v>6</v>
      </c>
      <c r="C2" s="31" t="s">
        <v>7</v>
      </c>
      <c r="D2" s="31" t="s">
        <v>8</v>
      </c>
      <c r="E2" s="38" t="s">
        <v>9</v>
      </c>
      <c r="F2" s="30" t="s">
        <v>10</v>
      </c>
      <c r="G2" s="31" t="s">
        <v>11</v>
      </c>
      <c r="H2" s="31" t="s">
        <v>12</v>
      </c>
      <c r="I2" s="31" t="s">
        <v>13</v>
      </c>
      <c r="J2" s="31" t="s">
        <v>14</v>
      </c>
      <c r="K2" s="31" t="s">
        <v>15</v>
      </c>
      <c r="L2" s="38" t="s">
        <v>16</v>
      </c>
      <c r="M2" s="30" t="s">
        <v>17</v>
      </c>
      <c r="N2" s="31" t="s">
        <v>18</v>
      </c>
      <c r="O2" s="31" t="s">
        <v>19</v>
      </c>
      <c r="P2" s="60" t="s">
        <v>20</v>
      </c>
    </row>
    <row r="3" spans="1:16" ht="15" customHeight="1">
      <c r="A3" s="32" t="s">
        <v>31</v>
      </c>
      <c r="B3" s="11" t="s">
        <v>172</v>
      </c>
      <c r="C3" s="7" t="s">
        <v>33</v>
      </c>
      <c r="D3" s="7" t="s">
        <v>34</v>
      </c>
      <c r="E3" s="39" t="s">
        <v>35</v>
      </c>
      <c r="F3" s="44">
        <v>3</v>
      </c>
      <c r="G3" s="6">
        <v>5</v>
      </c>
      <c r="H3" s="8">
        <v>0.6</v>
      </c>
      <c r="I3" s="13">
        <v>15</v>
      </c>
      <c r="J3" s="6" t="s">
        <v>36</v>
      </c>
      <c r="K3" s="10" t="s">
        <v>37</v>
      </c>
      <c r="L3" s="50">
        <v>15</v>
      </c>
      <c r="M3" s="54">
        <v>5000000</v>
      </c>
      <c r="N3" s="55">
        <v>3000000</v>
      </c>
      <c r="O3" s="50">
        <v>15</v>
      </c>
      <c r="P3" s="56">
        <v>1</v>
      </c>
    </row>
    <row r="4" spans="1:16" ht="15" customHeight="1">
      <c r="A4" s="32" t="s">
        <v>43</v>
      </c>
      <c r="B4" s="11" t="s">
        <v>182</v>
      </c>
      <c r="C4" s="7" t="s">
        <v>33</v>
      </c>
      <c r="D4" s="7" t="s">
        <v>34</v>
      </c>
      <c r="E4" s="39" t="s">
        <v>45</v>
      </c>
      <c r="F4" s="44">
        <v>3</v>
      </c>
      <c r="G4" s="6">
        <v>4</v>
      </c>
      <c r="H4" s="8">
        <v>0.6</v>
      </c>
      <c r="I4" s="13">
        <v>12</v>
      </c>
      <c r="J4" s="6" t="s">
        <v>36</v>
      </c>
      <c r="K4" s="10" t="s">
        <v>37</v>
      </c>
      <c r="L4" s="50">
        <v>8</v>
      </c>
      <c r="M4" s="54">
        <v>1500000</v>
      </c>
      <c r="N4" s="55">
        <v>900000</v>
      </c>
      <c r="O4" s="50">
        <v>10</v>
      </c>
      <c r="P4" s="56">
        <v>1.2</v>
      </c>
    </row>
    <row r="5" spans="1:16" ht="15" customHeight="1">
      <c r="A5" s="32" t="s">
        <v>54</v>
      </c>
      <c r="B5" s="11" t="s">
        <v>183</v>
      </c>
      <c r="C5" s="7" t="s">
        <v>33</v>
      </c>
      <c r="D5" s="7" t="s">
        <v>34</v>
      </c>
      <c r="E5" s="39" t="s">
        <v>56</v>
      </c>
      <c r="F5" s="44">
        <v>3</v>
      </c>
      <c r="G5" s="6">
        <v>4</v>
      </c>
      <c r="H5" s="8">
        <v>0.4</v>
      </c>
      <c r="I5" s="13">
        <v>12</v>
      </c>
      <c r="J5" s="6" t="s">
        <v>36</v>
      </c>
      <c r="K5" s="10" t="s">
        <v>37</v>
      </c>
      <c r="L5" s="50">
        <v>1</v>
      </c>
      <c r="M5" s="54">
        <v>5000000</v>
      </c>
      <c r="N5" s="55">
        <v>2000000</v>
      </c>
      <c r="O5" s="50">
        <v>1</v>
      </c>
      <c r="P5" s="56">
        <v>12</v>
      </c>
    </row>
    <row r="6" spans="1:16" ht="15" customHeight="1">
      <c r="A6" s="32" t="s">
        <v>82</v>
      </c>
      <c r="B6" s="11" t="s">
        <v>175</v>
      </c>
      <c r="C6" s="7" t="s">
        <v>33</v>
      </c>
      <c r="D6" s="7" t="s">
        <v>34</v>
      </c>
      <c r="E6" s="39" t="s">
        <v>84</v>
      </c>
      <c r="F6" s="44">
        <v>3</v>
      </c>
      <c r="G6" s="6">
        <v>4</v>
      </c>
      <c r="H6" s="8">
        <v>0.6</v>
      </c>
      <c r="I6" s="13">
        <v>12</v>
      </c>
      <c r="J6" s="6" t="s">
        <v>36</v>
      </c>
      <c r="K6" s="10" t="s">
        <v>85</v>
      </c>
      <c r="L6" s="50">
        <v>10</v>
      </c>
      <c r="M6" s="54">
        <v>5000000</v>
      </c>
      <c r="N6" s="55">
        <v>3000000</v>
      </c>
      <c r="O6" s="50">
        <v>10</v>
      </c>
      <c r="P6" s="56">
        <v>1.2</v>
      </c>
    </row>
    <row r="7" spans="1:16" ht="15" customHeight="1">
      <c r="A7" s="32" t="s">
        <v>95</v>
      </c>
      <c r="B7" s="11" t="s">
        <v>184</v>
      </c>
      <c r="C7" s="7" t="s">
        <v>33</v>
      </c>
      <c r="D7" s="7" t="s">
        <v>34</v>
      </c>
      <c r="E7" s="39" t="s">
        <v>97</v>
      </c>
      <c r="F7" s="44">
        <v>4</v>
      </c>
      <c r="G7" s="6">
        <v>3</v>
      </c>
      <c r="H7" s="8">
        <v>0.6</v>
      </c>
      <c r="I7" s="13">
        <v>12</v>
      </c>
      <c r="J7" s="6" t="s">
        <v>36</v>
      </c>
      <c r="K7" s="10" t="s">
        <v>37</v>
      </c>
      <c r="L7" s="50">
        <v>15</v>
      </c>
      <c r="M7" s="54">
        <v>5000000</v>
      </c>
      <c r="N7" s="55">
        <v>3000000</v>
      </c>
      <c r="O7" s="53">
        <v>3</v>
      </c>
      <c r="P7" s="56">
        <v>4</v>
      </c>
    </row>
    <row r="8" spans="1:16" ht="15" customHeight="1">
      <c r="A8" s="32" t="s">
        <v>102</v>
      </c>
      <c r="B8" s="11" t="s">
        <v>177</v>
      </c>
      <c r="C8" s="7" t="s">
        <v>33</v>
      </c>
      <c r="D8" s="7" t="s">
        <v>34</v>
      </c>
      <c r="E8" s="39" t="s">
        <v>104</v>
      </c>
      <c r="F8" s="44">
        <v>4</v>
      </c>
      <c r="G8" s="6">
        <v>5</v>
      </c>
      <c r="H8" s="8">
        <v>0.8</v>
      </c>
      <c r="I8" s="13">
        <v>20</v>
      </c>
      <c r="J8" s="6" t="s">
        <v>36</v>
      </c>
      <c r="K8" s="10" t="s">
        <v>85</v>
      </c>
      <c r="L8" s="50">
        <v>1</v>
      </c>
      <c r="M8" s="54">
        <v>10000000</v>
      </c>
      <c r="N8" s="55">
        <v>8000000</v>
      </c>
      <c r="O8" s="50">
        <v>1</v>
      </c>
      <c r="P8" s="56">
        <v>20</v>
      </c>
    </row>
    <row r="9" spans="1:16" ht="15" customHeight="1">
      <c r="A9" s="33" t="s">
        <v>109</v>
      </c>
      <c r="B9" s="25" t="s">
        <v>178</v>
      </c>
      <c r="C9" s="26" t="s">
        <v>33</v>
      </c>
      <c r="D9" s="26" t="s">
        <v>34</v>
      </c>
      <c r="E9" s="40" t="s">
        <v>111</v>
      </c>
      <c r="F9" s="33">
        <v>3</v>
      </c>
      <c r="G9" s="24">
        <v>4</v>
      </c>
      <c r="H9" s="27">
        <v>0.6</v>
      </c>
      <c r="I9" s="24">
        <v>12</v>
      </c>
      <c r="J9" s="24" t="s">
        <v>36</v>
      </c>
      <c r="K9" s="29" t="s">
        <v>85</v>
      </c>
      <c r="L9" s="50">
        <v>1</v>
      </c>
      <c r="M9" s="54">
        <v>3000000</v>
      </c>
      <c r="N9" s="55">
        <v>1800000</v>
      </c>
      <c r="O9" s="50">
        <v>3</v>
      </c>
      <c r="P9" s="56">
        <v>4</v>
      </c>
    </row>
    <row r="10" spans="1:16" ht="15" customHeight="1">
      <c r="A10" s="33" t="s">
        <v>120</v>
      </c>
      <c r="B10" s="25" t="s">
        <v>179</v>
      </c>
      <c r="C10" s="24" t="s">
        <v>122</v>
      </c>
      <c r="D10" s="26" t="s">
        <v>34</v>
      </c>
      <c r="E10" s="41" t="s">
        <v>123</v>
      </c>
      <c r="F10" s="33">
        <v>3</v>
      </c>
      <c r="G10" s="24">
        <v>5</v>
      </c>
      <c r="H10" s="27">
        <v>0.6</v>
      </c>
      <c r="I10" s="24">
        <v>15</v>
      </c>
      <c r="J10" s="24" t="s">
        <v>36</v>
      </c>
      <c r="K10" s="29" t="s">
        <v>85</v>
      </c>
      <c r="L10" s="53">
        <v>8</v>
      </c>
      <c r="M10" s="58">
        <v>2000000</v>
      </c>
      <c r="N10" s="55">
        <v>1200000</v>
      </c>
      <c r="O10" s="28">
        <v>8</v>
      </c>
      <c r="P10" s="56">
        <v>1.875</v>
      </c>
    </row>
    <row r="11" spans="1:16" ht="15" customHeight="1">
      <c r="A11" s="32" t="s">
        <v>139</v>
      </c>
      <c r="B11" s="11" t="s">
        <v>180</v>
      </c>
      <c r="C11" s="6" t="s">
        <v>122</v>
      </c>
      <c r="D11" s="6" t="s">
        <v>137</v>
      </c>
      <c r="E11" s="39" t="s">
        <v>141</v>
      </c>
      <c r="F11" s="32">
        <v>3</v>
      </c>
      <c r="G11" s="6">
        <v>4</v>
      </c>
      <c r="H11" s="8">
        <v>0.3</v>
      </c>
      <c r="I11" s="6">
        <v>12</v>
      </c>
      <c r="J11" s="6" t="s">
        <v>36</v>
      </c>
      <c r="K11" s="11" t="s">
        <v>75</v>
      </c>
      <c r="L11" s="50">
        <v>4</v>
      </c>
      <c r="M11" s="54">
        <v>1000000</v>
      </c>
      <c r="N11" s="55">
        <v>300000</v>
      </c>
      <c r="O11" s="10">
        <v>4</v>
      </c>
      <c r="P11" s="56">
        <v>3</v>
      </c>
    </row>
    <row r="12" spans="1:16" ht="15" customHeight="1">
      <c r="A12" s="32" t="s">
        <v>146</v>
      </c>
      <c r="B12" s="11" t="s">
        <v>181</v>
      </c>
      <c r="C12" s="6" t="s">
        <v>122</v>
      </c>
      <c r="D12" s="6" t="s">
        <v>148</v>
      </c>
      <c r="E12" s="39" t="s">
        <v>149</v>
      </c>
      <c r="F12" s="32">
        <v>3</v>
      </c>
      <c r="G12" s="6">
        <v>4</v>
      </c>
      <c r="H12" s="8">
        <v>0.4</v>
      </c>
      <c r="I12" s="6">
        <v>12</v>
      </c>
      <c r="J12" s="6" t="s">
        <v>36</v>
      </c>
      <c r="K12" s="11" t="s">
        <v>75</v>
      </c>
      <c r="L12" s="50">
        <v>1</v>
      </c>
      <c r="M12" s="54">
        <v>1000000</v>
      </c>
      <c r="N12" s="55">
        <v>400000</v>
      </c>
      <c r="O12" s="10">
        <v>3</v>
      </c>
      <c r="P12" s="56">
        <v>4</v>
      </c>
    </row>
    <row r="13" spans="1:16" ht="15" customHeight="1"/>
    <row r="14" spans="1:16" ht="15" customHeight="1" thickBot="1"/>
    <row r="15" spans="1:16" ht="15" customHeight="1">
      <c r="A15" s="30" t="s">
        <v>5</v>
      </c>
      <c r="B15" s="31" t="s">
        <v>6</v>
      </c>
      <c r="C15" s="30" t="s">
        <v>10</v>
      </c>
      <c r="D15" s="31" t="s">
        <v>11</v>
      </c>
      <c r="E15" s="31" t="s">
        <v>12</v>
      </c>
      <c r="F15" s="31" t="s">
        <v>13</v>
      </c>
      <c r="G15" s="31" t="s">
        <v>14</v>
      </c>
    </row>
    <row r="16" spans="1:16" ht="30">
      <c r="A16" s="32" t="s">
        <v>31</v>
      </c>
      <c r="B16" s="11" t="s">
        <v>172</v>
      </c>
      <c r="C16" s="44">
        <v>3</v>
      </c>
      <c r="D16" s="6">
        <v>5</v>
      </c>
      <c r="E16" s="8">
        <v>0.6</v>
      </c>
      <c r="F16" s="13">
        <v>15</v>
      </c>
      <c r="G16" s="6" t="s">
        <v>36</v>
      </c>
    </row>
    <row r="17" spans="1:7" ht="135">
      <c r="A17" s="32" t="s">
        <v>43</v>
      </c>
      <c r="B17" s="11" t="s">
        <v>182</v>
      </c>
      <c r="C17" s="44">
        <v>3</v>
      </c>
      <c r="D17" s="6">
        <v>4</v>
      </c>
      <c r="E17" s="8">
        <v>0.6</v>
      </c>
      <c r="F17" s="13">
        <v>12</v>
      </c>
      <c r="G17" s="6" t="s">
        <v>36</v>
      </c>
    </row>
    <row r="18" spans="1:7" ht="45">
      <c r="A18" s="32" t="s">
        <v>54</v>
      </c>
      <c r="B18" s="11" t="s">
        <v>183</v>
      </c>
      <c r="C18" s="44">
        <v>3</v>
      </c>
      <c r="D18" s="6">
        <v>4</v>
      </c>
      <c r="E18" s="8">
        <v>0.4</v>
      </c>
      <c r="F18" s="13">
        <v>12</v>
      </c>
      <c r="G18" s="6" t="s">
        <v>36</v>
      </c>
    </row>
    <row r="19" spans="1:7" ht="30">
      <c r="A19" s="32" t="s">
        <v>82</v>
      </c>
      <c r="B19" s="11" t="s">
        <v>175</v>
      </c>
      <c r="C19" s="44">
        <v>3</v>
      </c>
      <c r="D19" s="6">
        <v>4</v>
      </c>
      <c r="E19" s="8">
        <v>0.6</v>
      </c>
      <c r="F19" s="13">
        <v>12</v>
      </c>
      <c r="G19" s="6" t="s">
        <v>36</v>
      </c>
    </row>
    <row r="20" spans="1:7" ht="30">
      <c r="A20" s="32" t="s">
        <v>95</v>
      </c>
      <c r="B20" s="11" t="s">
        <v>184</v>
      </c>
      <c r="C20" s="44">
        <v>4</v>
      </c>
      <c r="D20" s="6">
        <v>3</v>
      </c>
      <c r="E20" s="8">
        <v>0.6</v>
      </c>
      <c r="F20" s="13">
        <v>12</v>
      </c>
      <c r="G20" s="6" t="s">
        <v>36</v>
      </c>
    </row>
    <row r="21" spans="1:7" ht="30">
      <c r="A21" s="32" t="s">
        <v>102</v>
      </c>
      <c r="B21" s="11" t="s">
        <v>177</v>
      </c>
      <c r="C21" s="44">
        <v>4</v>
      </c>
      <c r="D21" s="6">
        <v>5</v>
      </c>
      <c r="E21" s="8">
        <v>0.8</v>
      </c>
      <c r="F21" s="13">
        <v>20</v>
      </c>
      <c r="G21" s="6" t="s">
        <v>36</v>
      </c>
    </row>
    <row r="22" spans="1:7" ht="30">
      <c r="A22" s="33" t="s">
        <v>109</v>
      </c>
      <c r="B22" s="25" t="s">
        <v>178</v>
      </c>
      <c r="C22" s="33">
        <v>3</v>
      </c>
      <c r="D22" s="24">
        <v>4</v>
      </c>
      <c r="E22" s="27">
        <v>0.6</v>
      </c>
      <c r="F22" s="24">
        <v>12</v>
      </c>
      <c r="G22" s="24" t="s">
        <v>36</v>
      </c>
    </row>
    <row r="23" spans="1:7" ht="30">
      <c r="A23" s="33" t="s">
        <v>120</v>
      </c>
      <c r="B23" s="25" t="s">
        <v>179</v>
      </c>
      <c r="C23" s="33">
        <v>3</v>
      </c>
      <c r="D23" s="24">
        <v>5</v>
      </c>
      <c r="E23" s="27">
        <v>0.6</v>
      </c>
      <c r="F23" s="24">
        <v>15</v>
      </c>
      <c r="G23" s="24" t="s">
        <v>36</v>
      </c>
    </row>
    <row r="24" spans="1:7" ht="30">
      <c r="A24" s="32" t="s">
        <v>139</v>
      </c>
      <c r="B24" s="11" t="s">
        <v>180</v>
      </c>
      <c r="C24" s="32">
        <v>3</v>
      </c>
      <c r="D24" s="6">
        <v>4</v>
      </c>
      <c r="E24" s="8">
        <v>0.3</v>
      </c>
      <c r="F24" s="6">
        <v>12</v>
      </c>
      <c r="G24" s="6" t="s">
        <v>36</v>
      </c>
    </row>
    <row r="25" spans="1:7" ht="30">
      <c r="A25" s="32" t="s">
        <v>146</v>
      </c>
      <c r="B25" s="11" t="s">
        <v>181</v>
      </c>
      <c r="C25" s="32">
        <v>3</v>
      </c>
      <c r="D25" s="6">
        <v>4</v>
      </c>
      <c r="E25" s="8">
        <v>0.4</v>
      </c>
      <c r="F25" s="6">
        <v>12</v>
      </c>
      <c r="G25" s="6" t="s">
        <v>36</v>
      </c>
    </row>
  </sheetData>
  <mergeCells count="3">
    <mergeCell ref="A1:E1"/>
    <mergeCell ref="F1:L1"/>
    <mergeCell ref="M1:P1"/>
  </mergeCells>
  <conditionalFormatting sqref="F15:G25">
    <cfRule type="cellIs" dxfId="11" priority="1" operator="between">
      <formula>16</formula>
      <formula>25</formula>
    </cfRule>
    <cfRule type="cellIs" dxfId="10" priority="2" operator="between">
      <formula>11</formula>
      <formula>15</formula>
    </cfRule>
    <cfRule type="cellIs" dxfId="9" priority="3" operator="between">
      <formula>6</formula>
      <formula>10</formula>
    </cfRule>
    <cfRule type="cellIs" dxfId="8" priority="4" operator="between">
      <formula>1</formula>
      <formula>4</formula>
    </cfRule>
  </conditionalFormatting>
  <conditionalFormatting sqref="I2:K12">
    <cfRule type="cellIs" dxfId="7" priority="9" operator="between">
      <formula>16</formula>
      <formula>25</formula>
    </cfRule>
    <cfRule type="cellIs" dxfId="6" priority="10" operator="between">
      <formula>11</formula>
      <formula>15</formula>
    </cfRule>
    <cfRule type="cellIs" dxfId="5" priority="11" operator="between">
      <formula>6</formula>
      <formula>10</formula>
    </cfRule>
    <cfRule type="cellIs" dxfId="4" priority="12" operator="between">
      <formula>1</formula>
      <formula>4</formula>
    </cfRule>
  </conditionalFormatting>
  <conditionalFormatting sqref="L2:P2">
    <cfRule type="cellIs" dxfId="3" priority="5" operator="between">
      <formula>16</formula>
      <formula>25</formula>
    </cfRule>
    <cfRule type="cellIs" dxfId="2" priority="6" operator="between">
      <formula>11</formula>
      <formula>15</formula>
    </cfRule>
    <cfRule type="cellIs" dxfId="1" priority="7" operator="between">
      <formula>6</formula>
      <formula>10</formula>
    </cfRule>
    <cfRule type="cellIs" dxfId="0" priority="8" operator="between">
      <formula>1</formula>
      <formula>4</formula>
    </cfRule>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9"/>
  <sheetViews>
    <sheetView workbookViewId="0">
      <selection activeCell="C14" sqref="C14"/>
    </sheetView>
  </sheetViews>
  <sheetFormatPr defaultColWidth="11.42578125" defaultRowHeight="15"/>
  <cols>
    <col min="1" max="1" width="17.7109375" customWidth="1"/>
  </cols>
  <sheetData>
    <row r="1" spans="1:1">
      <c r="A1" t="s">
        <v>21</v>
      </c>
    </row>
    <row r="2" spans="1:1">
      <c r="A2" t="s">
        <v>185</v>
      </c>
    </row>
    <row r="3" spans="1:1">
      <c r="A3" t="s">
        <v>38</v>
      </c>
    </row>
    <row r="4" spans="1:1">
      <c r="A4" t="s">
        <v>57</v>
      </c>
    </row>
    <row r="5" spans="1:1">
      <c r="A5" t="s">
        <v>46</v>
      </c>
    </row>
    <row r="6" spans="1:1">
      <c r="A6" t="s">
        <v>98</v>
      </c>
    </row>
    <row r="7" spans="1:1">
      <c r="A7" t="s">
        <v>142</v>
      </c>
    </row>
    <row r="8" spans="1:1">
      <c r="A8" t="s">
        <v>105</v>
      </c>
    </row>
    <row r="9" spans="1:1">
      <c r="A9" t="s">
        <v>186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Certificaciones</dc:creator>
  <cp:keywords/>
  <dc:description/>
  <cp:lastModifiedBy>Gilma Aurora Muñeton Mortigo</cp:lastModifiedBy>
  <cp:revision/>
  <dcterms:created xsi:type="dcterms:W3CDTF">2021-08-11T21:55:22Z</dcterms:created>
  <dcterms:modified xsi:type="dcterms:W3CDTF">2023-11-25T05:48:46Z</dcterms:modified>
  <cp:category/>
  <cp:contentStatus/>
</cp:coreProperties>
</file>