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LINA MAESTRIA\ARCHIVOS FINALES ABRIL 2023\FINAL\"/>
    </mc:Choice>
  </mc:AlternateContent>
  <xr:revisionPtr revIDLastSave="0" documentId="13_ncr:1_{1290284F-586C-4606-A335-0540A93BD199}" xr6:coauthVersionLast="47" xr6:coauthVersionMax="47" xr10:uidLastSave="{00000000-0000-0000-0000-000000000000}"/>
  <bookViews>
    <workbookView xWindow="-120" yWindow="-120" windowWidth="20730" windowHeight="11160" xr2:uid="{5A59D3E8-E208-4718-833B-B67D0E6C5A42}"/>
  </bookViews>
  <sheets>
    <sheet name="H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1" l="1"/>
  <c r="C40" i="1"/>
  <c r="C73" i="1"/>
  <c r="C107" i="1"/>
  <c r="C144" i="1"/>
  <c r="C8" i="1"/>
  <c r="F31" i="1"/>
  <c r="G31" i="1" s="1"/>
  <c r="I31" i="1" s="1"/>
  <c r="I32" i="1" s="1"/>
  <c r="F63" i="1"/>
  <c r="G63" i="1" s="1"/>
  <c r="I63" i="1" s="1"/>
  <c r="I64" i="1" s="1"/>
  <c r="C39" i="1" s="1"/>
  <c r="F96" i="1"/>
  <c r="G96" i="1" s="1"/>
  <c r="I96" i="1" s="1"/>
  <c r="I97" i="1" s="1"/>
  <c r="C72" i="1" s="1"/>
  <c r="F167" i="1"/>
  <c r="G167" i="1" s="1"/>
  <c r="I167" i="1" s="1"/>
  <c r="I168" i="1" s="1"/>
  <c r="C143" i="1" s="1"/>
  <c r="F134" i="1"/>
  <c r="G134" i="1" s="1"/>
  <c r="I134" i="1" s="1"/>
  <c r="I135" i="1" s="1"/>
  <c r="C106" i="1" s="1"/>
  <c r="I156" i="1"/>
  <c r="I157" i="1" s="1"/>
  <c r="C141" i="1" s="1"/>
  <c r="I119" i="1"/>
  <c r="I120" i="1" s="1"/>
  <c r="C103" i="1" s="1"/>
  <c r="I85" i="1"/>
  <c r="I86" i="1" s="1"/>
  <c r="C70" i="1" s="1"/>
  <c r="I52" i="1"/>
  <c r="I53" i="1" s="1"/>
  <c r="C37" i="1" s="1"/>
  <c r="I21" i="1"/>
  <c r="I22" i="1" s="1"/>
  <c r="C6" i="1" s="1"/>
  <c r="F130" i="1"/>
  <c r="H130" i="1" s="1"/>
  <c r="H131" i="1" s="1"/>
  <c r="C105" i="1" s="1"/>
  <c r="J163" i="1"/>
  <c r="E163" i="1"/>
  <c r="F163" i="1" s="1"/>
  <c r="J162" i="1"/>
  <c r="E162" i="1"/>
  <c r="F162" i="1" s="1"/>
  <c r="J161" i="1"/>
  <c r="E161" i="1"/>
  <c r="F161" i="1" s="1"/>
  <c r="F152" i="1"/>
  <c r="H152" i="1" s="1"/>
  <c r="H153" i="1" s="1"/>
  <c r="C140" i="1" s="1"/>
  <c r="F148" i="1"/>
  <c r="H148" i="1" s="1"/>
  <c r="H149" i="1" s="1"/>
  <c r="C139" i="1" s="1"/>
  <c r="J126" i="1"/>
  <c r="E126" i="1"/>
  <c r="F126" i="1" s="1"/>
  <c r="J125" i="1"/>
  <c r="E125" i="1"/>
  <c r="F125" i="1" s="1"/>
  <c r="J124" i="1"/>
  <c r="E124" i="1"/>
  <c r="F124" i="1" s="1"/>
  <c r="F115" i="1"/>
  <c r="H115" i="1" s="1"/>
  <c r="H116" i="1" s="1"/>
  <c r="C102" i="1" s="1"/>
  <c r="F111" i="1"/>
  <c r="H111" i="1" s="1"/>
  <c r="H112" i="1" s="1"/>
  <c r="C101" i="1" s="1"/>
  <c r="J92" i="1"/>
  <c r="E92" i="1"/>
  <c r="F92" i="1" s="1"/>
  <c r="J91" i="1"/>
  <c r="E91" i="1"/>
  <c r="F91" i="1" s="1"/>
  <c r="J90" i="1"/>
  <c r="E90" i="1"/>
  <c r="F90" i="1" s="1"/>
  <c r="F81" i="1"/>
  <c r="H81" i="1" s="1"/>
  <c r="H82" i="1" s="1"/>
  <c r="C69" i="1" s="1"/>
  <c r="F77" i="1"/>
  <c r="H77" i="1" s="1"/>
  <c r="H78" i="1" s="1"/>
  <c r="C68" i="1" s="1"/>
  <c r="J59" i="1"/>
  <c r="E59" i="1"/>
  <c r="F59" i="1" s="1"/>
  <c r="J58" i="1"/>
  <c r="E58" i="1"/>
  <c r="F58" i="1" s="1"/>
  <c r="J57" i="1"/>
  <c r="E57" i="1"/>
  <c r="F57" i="1" s="1"/>
  <c r="F48" i="1"/>
  <c r="H48" i="1" s="1"/>
  <c r="H49" i="1" s="1"/>
  <c r="C36" i="1" s="1"/>
  <c r="F44" i="1"/>
  <c r="H44" i="1" s="1"/>
  <c r="H45" i="1" s="1"/>
  <c r="C35" i="1" s="1"/>
  <c r="E26" i="1"/>
  <c r="F26" i="1" s="1"/>
  <c r="E27" i="1"/>
  <c r="F27" i="1" s="1"/>
  <c r="J27" i="1"/>
  <c r="J26" i="1"/>
  <c r="F17" i="1"/>
  <c r="H17" i="1" s="1"/>
  <c r="H18" i="1" s="1"/>
  <c r="C5" i="1" s="1"/>
  <c r="F13" i="1"/>
  <c r="H13" i="1" s="1"/>
  <c r="H14" i="1" s="1"/>
  <c r="C4" i="1" s="1"/>
  <c r="J60" i="1" l="1"/>
  <c r="J28" i="1"/>
  <c r="C7" i="1" s="1"/>
  <c r="C172" i="1" s="1"/>
  <c r="J127" i="1"/>
  <c r="C104" i="1" s="1"/>
  <c r="C175" i="1" s="1"/>
  <c r="J164" i="1"/>
  <c r="C142" i="1" s="1"/>
  <c r="C176" i="1" s="1"/>
  <c r="J93" i="1"/>
  <c r="C71" i="1" s="1"/>
  <c r="C174" i="1" s="1"/>
  <c r="C38" i="1"/>
  <c r="C173" i="1" s="1"/>
</calcChain>
</file>

<file path=xl/sharedStrings.xml><?xml version="1.0" encoding="utf-8"?>
<sst xmlns="http://schemas.openxmlformats.org/spreadsheetml/2006/main" count="320" uniqueCount="46">
  <si>
    <t>Agua</t>
  </si>
  <si>
    <t>Impresora</t>
  </si>
  <si>
    <t>FACTOR DE EMISION (Kg CO2/kWh)</t>
  </si>
  <si>
    <t>TOTAL</t>
  </si>
  <si>
    <t>Material</t>
  </si>
  <si>
    <t>Papel</t>
  </si>
  <si>
    <t>Tinta</t>
  </si>
  <si>
    <t>Energia Electrica</t>
  </si>
  <si>
    <t xml:space="preserve">Papel </t>
  </si>
  <si>
    <t>Emision (Ton C02)</t>
  </si>
  <si>
    <t>Tiempo (Meses)</t>
  </si>
  <si>
    <t>Cantidad de Resmas</t>
  </si>
  <si>
    <t>Peso C/Resma (KG)</t>
  </si>
  <si>
    <t>Cosumo (KG)</t>
  </si>
  <si>
    <t>EMISION (KG CO2)</t>
  </si>
  <si>
    <t>TOTAL TON CO2</t>
  </si>
  <si>
    <t>Cantidad de Toners</t>
  </si>
  <si>
    <t>Peso C/Toner (KG)</t>
  </si>
  <si>
    <t>Factor de Consumo</t>
  </si>
  <si>
    <t>Computador</t>
  </si>
  <si>
    <t>Cantidad</t>
  </si>
  <si>
    <t>Dias</t>
  </si>
  <si>
    <t>Trabajo (Dias)</t>
  </si>
  <si>
    <t>Trabajo (Horas)</t>
  </si>
  <si>
    <t>Factor de Consumo (Watts)</t>
  </si>
  <si>
    <t>Cosumo Real (kWh)</t>
  </si>
  <si>
    <t>Bombillos</t>
  </si>
  <si>
    <t>1. DIAGNÓSTICO</t>
  </si>
  <si>
    <t>2. DISEÑO</t>
  </si>
  <si>
    <t>3. APROBACIÓN</t>
  </si>
  <si>
    <t>4. EJECUCIÓN</t>
  </si>
  <si>
    <t>5. ASEGURAMIENTO</t>
  </si>
  <si>
    <t>Concreto</t>
  </si>
  <si>
    <t>Cantidad mes m3</t>
  </si>
  <si>
    <t>Peso Concreto (KGM3)</t>
  </si>
  <si>
    <t>POR FASE TOTAL (TON CO2)</t>
  </si>
  <si>
    <t>% de Dedicación</t>
  </si>
  <si>
    <t>Factor de Cosumo (m3/Dia)</t>
  </si>
  <si>
    <t>Consumo Real (m3)</t>
  </si>
  <si>
    <t>FACTOR DE EMISION (Kg CO2/m3)</t>
  </si>
  <si>
    <t>Transporte</t>
  </si>
  <si>
    <t>Factor de Cosumo (Gal/Dia)</t>
  </si>
  <si>
    <t>Consumo Real (Gal)</t>
  </si>
  <si>
    <t>FACTOR DE EMISION (Kg CO2/l)</t>
  </si>
  <si>
    <t>Consumo Real (litros)</t>
  </si>
  <si>
    <t>FACTOR DE EMISION (Kg CO2/lts.)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</si>
</sst>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1" fontId="0" fillId="0" borderId="1" xfId="0" applyNumberFormat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9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HC!$C$171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HC!$B$172:$B$176</c:f>
              <c:strCache>
                <c:ptCount val="5"/>
                <c:pt idx="0">
                  <c:v>1. DIAGNÓSTICO</c:v>
                </c:pt>
                <c:pt idx="1">
                  <c:v>2. DISEÑO</c:v>
                </c:pt>
                <c:pt idx="2">
                  <c:v>3. APROBACIÓN</c:v>
                </c:pt>
                <c:pt idx="3">
                  <c:v>4. EJECUCIÓN</c:v>
                </c:pt>
                <c:pt idx="4">
                  <c:v>5. ASEGURAMIENTO</c:v>
                </c:pt>
              </c:strCache>
            </c:strRef>
          </c:cat>
          <c:val>
            <c:numRef>
              <c:f>HC!$C$172:$C$176</c:f>
              <c:numCache>
                <c:formatCode>General</c:formatCode>
                <c:ptCount val="5"/>
                <c:pt idx="0">
                  <c:v>0.82973744000000005</c:v>
                </c:pt>
                <c:pt idx="1">
                  <c:v>0.83809648000000003</c:v>
                </c:pt>
                <c:pt idx="2">
                  <c:v>0.83809648000000003</c:v>
                </c:pt>
                <c:pt idx="3">
                  <c:v>0.87506141754592215</c:v>
                </c:pt>
                <c:pt idx="4">
                  <c:v>0.83809648000000003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89-445F-B92E-1337B98E4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137725679"/>
        <c:axId val="2137705711"/>
      </c:barChart>
      <c:catAx>
        <c:axId val="21377256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37705711"/>
        <c:crosses val="autoZero"/>
        <c:auto val="1"/>
        <c:lblAlgn val="ctr"/>
        <c:lblOffset val="100"/>
        <c:noMultiLvlLbl val="0"/>
      </c:catAx>
      <c:valAx>
        <c:axId val="21377057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377256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1047749</xdr:colOff>
      <xdr:row>170</xdr:row>
      <xdr:rowOff>23812</xdr:rowOff>
    </xdr:from>
    <xdr:to>
      <xdr:col>8</xdr:col>
      <xdr:colOff>266699</xdr:colOff>
      <xdr:row>185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BBB1FA1-E83B-3705-86FD-77C7D301DB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46BF6-5ED4-46D8-BFD0-EE62CA0A1003}">
  <dimension ref="B3:J191"/>
  <sheetViews>
    <sheetView tabSelected="1" workbookViewId="0">
      <selection activeCell="B3" sqref="B3"/>
    </sheetView>
  </sheetViews>
  <sheetFormatPr baseColWidth="10" defaultRowHeight="15" x14ac:dyDescent="0.25"/>
  <cols>
    <col min="2" max="2" width="18.7109375" style="1" customWidth="1"/>
    <col min="3" max="7" width="17.7109375" style="1" customWidth="1"/>
    <col min="8" max="8" width="14.7109375" style="1" customWidth="1"/>
    <col min="9" max="10" width="17.7109375" style="1" customWidth="1"/>
  </cols>
  <sheetData>
    <row r="3" spans="2:8" x14ac:dyDescent="0.25">
      <c r="B3" s="8" t="s">
        <v>4</v>
      </c>
      <c r="C3" s="8" t="s">
        <v>9</v>
      </c>
    </row>
    <row r="4" spans="2:8" x14ac:dyDescent="0.25">
      <c r="B4" s="9" t="s">
        <v>8</v>
      </c>
      <c r="C4" s="4">
        <f>H14</f>
        <v>4.1583999999999996E-3</v>
      </c>
    </row>
    <row r="5" spans="2:8" x14ac:dyDescent="0.25">
      <c r="B5" s="9" t="s">
        <v>6</v>
      </c>
      <c r="C5" s="4">
        <f>H18</f>
        <v>1.0671999999999999E-3</v>
      </c>
    </row>
    <row r="6" spans="2:8" x14ac:dyDescent="0.25">
      <c r="B6" s="9" t="s">
        <v>0</v>
      </c>
      <c r="C6" s="4">
        <f>I22</f>
        <v>4.2000000000000002E-4</v>
      </c>
    </row>
    <row r="7" spans="2:8" x14ac:dyDescent="0.25">
      <c r="B7" s="9" t="s">
        <v>7</v>
      </c>
      <c r="C7" s="4">
        <f>J28</f>
        <v>5.0135040000000006E-2</v>
      </c>
    </row>
    <row r="8" spans="2:8" x14ac:dyDescent="0.25">
      <c r="B8" s="9" t="s">
        <v>40</v>
      </c>
      <c r="C8" s="4">
        <f>I32</f>
        <v>0.7739568</v>
      </c>
    </row>
    <row r="9" spans="2:8" x14ac:dyDescent="0.25">
      <c r="B9" s="11" t="s">
        <v>3</v>
      </c>
      <c r="C9" s="12">
        <f>SUM(C4:C8)</f>
        <v>0.82973744000000005</v>
      </c>
    </row>
    <row r="11" spans="2:8" x14ac:dyDescent="0.25">
      <c r="B11" s="3" t="s">
        <v>27</v>
      </c>
      <c r="C11" s="16"/>
      <c r="D11" s="16"/>
      <c r="E11" s="16"/>
      <c r="F11" s="16"/>
      <c r="G11" s="16"/>
      <c r="H11" s="16"/>
    </row>
    <row r="12" spans="2:8" ht="45" x14ac:dyDescent="0.25">
      <c r="B12" s="6" t="s">
        <v>18</v>
      </c>
      <c r="C12" s="6" t="s">
        <v>10</v>
      </c>
      <c r="D12" s="6" t="s">
        <v>11</v>
      </c>
      <c r="E12" s="6" t="s">
        <v>12</v>
      </c>
      <c r="F12" s="5" t="s">
        <v>13</v>
      </c>
      <c r="G12" s="6" t="s">
        <v>2</v>
      </c>
      <c r="H12" s="6" t="s">
        <v>14</v>
      </c>
    </row>
    <row r="13" spans="2:8" x14ac:dyDescent="0.25">
      <c r="B13" s="2" t="s">
        <v>5</v>
      </c>
      <c r="C13" s="2">
        <v>2</v>
      </c>
      <c r="D13" s="2">
        <v>0.5</v>
      </c>
      <c r="E13" s="2">
        <v>2.2599999999999998</v>
      </c>
      <c r="F13" s="2">
        <f>C13*D13*E13</f>
        <v>2.2599999999999998</v>
      </c>
      <c r="G13" s="2">
        <v>1.84</v>
      </c>
      <c r="H13" s="2">
        <f>F13*G13</f>
        <v>4.1583999999999994</v>
      </c>
    </row>
    <row r="14" spans="2:8" x14ac:dyDescent="0.25">
      <c r="B14" s="17"/>
      <c r="C14" s="17"/>
      <c r="D14" s="17"/>
      <c r="E14" s="17"/>
      <c r="F14" s="17"/>
      <c r="G14" s="5" t="s">
        <v>15</v>
      </c>
      <c r="H14" s="2">
        <f>H13/1000</f>
        <v>4.1583999999999996E-3</v>
      </c>
    </row>
    <row r="15" spans="2:8" x14ac:dyDescent="0.25">
      <c r="G15" s="7"/>
    </row>
    <row r="16" spans="2:8" ht="45" x14ac:dyDescent="0.25">
      <c r="B16" s="6" t="s">
        <v>18</v>
      </c>
      <c r="C16" s="6" t="s">
        <v>10</v>
      </c>
      <c r="D16" s="6" t="s">
        <v>16</v>
      </c>
      <c r="E16" s="6" t="s">
        <v>17</v>
      </c>
      <c r="F16" s="5" t="s">
        <v>13</v>
      </c>
      <c r="G16" s="6" t="s">
        <v>2</v>
      </c>
      <c r="H16" s="6" t="s">
        <v>14</v>
      </c>
    </row>
    <row r="17" spans="2:10" x14ac:dyDescent="0.25">
      <c r="B17" s="2" t="s">
        <v>6</v>
      </c>
      <c r="C17" s="2">
        <v>2</v>
      </c>
      <c r="D17" s="2">
        <v>0.5</v>
      </c>
      <c r="E17" s="2">
        <v>0.57999999999999996</v>
      </c>
      <c r="F17" s="2">
        <f>C17*D17*E17</f>
        <v>0.57999999999999996</v>
      </c>
      <c r="G17" s="2">
        <v>1.84</v>
      </c>
      <c r="H17" s="2">
        <f>F17*G17</f>
        <v>1.0671999999999999</v>
      </c>
    </row>
    <row r="18" spans="2:10" x14ac:dyDescent="0.25">
      <c r="B18" s="17"/>
      <c r="C18" s="17"/>
      <c r="D18" s="17"/>
      <c r="E18" s="17"/>
      <c r="F18" s="17"/>
      <c r="G18" s="5" t="s">
        <v>15</v>
      </c>
      <c r="H18" s="2">
        <f>H17/1000</f>
        <v>1.0671999999999999E-3</v>
      </c>
    </row>
    <row r="19" spans="2:10" x14ac:dyDescent="0.25">
      <c r="G19" s="7"/>
    </row>
    <row r="20" spans="2:10" ht="45" x14ac:dyDescent="0.25">
      <c r="B20" s="6" t="s">
        <v>18</v>
      </c>
      <c r="C20" s="6" t="s">
        <v>20</v>
      </c>
      <c r="D20" s="6" t="s">
        <v>22</v>
      </c>
      <c r="E20" s="6" t="s">
        <v>36</v>
      </c>
      <c r="F20" s="6" t="s">
        <v>37</v>
      </c>
      <c r="G20" s="6" t="s">
        <v>38</v>
      </c>
      <c r="H20" s="6" t="s">
        <v>39</v>
      </c>
      <c r="I20" s="6" t="s">
        <v>14</v>
      </c>
    </row>
    <row r="21" spans="2:10" x14ac:dyDescent="0.25">
      <c r="B21" s="2" t="s">
        <v>0</v>
      </c>
      <c r="C21" s="2">
        <v>1</v>
      </c>
      <c r="D21" s="2">
        <v>30</v>
      </c>
      <c r="E21" s="15">
        <v>1</v>
      </c>
      <c r="F21" s="2">
        <v>0.25</v>
      </c>
      <c r="G21" s="2">
        <v>3</v>
      </c>
      <c r="H21" s="2">
        <v>0.14000000000000001</v>
      </c>
      <c r="I21" s="2">
        <f>G21*H21</f>
        <v>0.42000000000000004</v>
      </c>
    </row>
    <row r="22" spans="2:10" x14ac:dyDescent="0.25">
      <c r="B22" s="18"/>
      <c r="C22" s="19"/>
      <c r="D22" s="19"/>
      <c r="E22" s="19"/>
      <c r="F22" s="19"/>
      <c r="G22" s="20"/>
      <c r="H22" s="5" t="s">
        <v>15</v>
      </c>
      <c r="I22" s="2">
        <f>I21/1000</f>
        <v>4.2000000000000002E-4</v>
      </c>
    </row>
    <row r="23" spans="2:10" x14ac:dyDescent="0.25">
      <c r="G23" s="7"/>
    </row>
    <row r="24" spans="2:10" x14ac:dyDescent="0.25">
      <c r="B24" s="24" t="s">
        <v>7</v>
      </c>
      <c r="C24" s="24"/>
      <c r="D24" s="24"/>
      <c r="E24" s="24"/>
      <c r="F24" s="24"/>
      <c r="G24" s="24"/>
      <c r="H24" s="24"/>
      <c r="I24" s="24"/>
      <c r="J24" s="24"/>
    </row>
    <row r="25" spans="2:10" ht="45" x14ac:dyDescent="0.25">
      <c r="B25" s="6" t="s">
        <v>18</v>
      </c>
      <c r="C25" s="6" t="s">
        <v>20</v>
      </c>
      <c r="D25" s="6" t="s">
        <v>21</v>
      </c>
      <c r="E25" s="6" t="s">
        <v>22</v>
      </c>
      <c r="F25" s="5" t="s">
        <v>23</v>
      </c>
      <c r="G25" s="6" t="s">
        <v>24</v>
      </c>
      <c r="H25" s="6" t="s">
        <v>25</v>
      </c>
      <c r="I25" s="6" t="s">
        <v>2</v>
      </c>
      <c r="J25" s="6" t="s">
        <v>14</v>
      </c>
    </row>
    <row r="26" spans="2:10" x14ac:dyDescent="0.25">
      <c r="B26" s="2" t="s">
        <v>19</v>
      </c>
      <c r="C26" s="2">
        <v>1</v>
      </c>
      <c r="D26" s="2">
        <v>30</v>
      </c>
      <c r="E26" s="2">
        <f>D26*C26</f>
        <v>30</v>
      </c>
      <c r="F26" s="2">
        <f>E26*8</f>
        <v>240</v>
      </c>
      <c r="G26" s="2">
        <v>300</v>
      </c>
      <c r="H26" s="2">
        <v>345.6</v>
      </c>
      <c r="I26" s="2">
        <v>0.13600000000000001</v>
      </c>
      <c r="J26" s="2">
        <f>H26*I26</f>
        <v>47.001600000000003</v>
      </c>
    </row>
    <row r="27" spans="2:10" x14ac:dyDescent="0.25">
      <c r="B27" s="2" t="s">
        <v>26</v>
      </c>
      <c r="C27" s="2">
        <v>2</v>
      </c>
      <c r="D27" s="2">
        <v>60</v>
      </c>
      <c r="E27" s="2">
        <f>D27*C27</f>
        <v>120</v>
      </c>
      <c r="F27" s="2">
        <f>E27*8</f>
        <v>960</v>
      </c>
      <c r="G27" s="2">
        <v>20</v>
      </c>
      <c r="H27" s="2">
        <v>23.04</v>
      </c>
      <c r="I27" s="2">
        <v>0.13600000000000001</v>
      </c>
      <c r="J27" s="2">
        <f>H27*I27</f>
        <v>3.1334400000000002</v>
      </c>
    </row>
    <row r="28" spans="2:10" x14ac:dyDescent="0.25">
      <c r="B28" s="21"/>
      <c r="C28" s="22"/>
      <c r="D28" s="22"/>
      <c r="E28" s="22"/>
      <c r="F28" s="22"/>
      <c r="G28" s="22"/>
      <c r="H28" s="23"/>
      <c r="I28" s="5" t="s">
        <v>15</v>
      </c>
      <c r="J28" s="2">
        <f>(J26+J27)/1000</f>
        <v>5.0135040000000006E-2</v>
      </c>
    </row>
    <row r="29" spans="2:10" x14ac:dyDescent="0.25">
      <c r="B29" s="7"/>
      <c r="C29" s="7"/>
      <c r="D29" s="7"/>
      <c r="E29" s="7"/>
      <c r="F29" s="7"/>
      <c r="G29" s="7"/>
      <c r="H29" s="7"/>
      <c r="I29" s="7"/>
    </row>
    <row r="30" spans="2:10" ht="45" x14ac:dyDescent="0.25">
      <c r="B30" s="6" t="s">
        <v>18</v>
      </c>
      <c r="C30" s="6" t="s">
        <v>20</v>
      </c>
      <c r="D30" s="6" t="s">
        <v>22</v>
      </c>
      <c r="E30" s="6" t="s">
        <v>41</v>
      </c>
      <c r="F30" s="6" t="s">
        <v>42</v>
      </c>
      <c r="G30" s="6" t="s">
        <v>44</v>
      </c>
      <c r="H30" s="6" t="s">
        <v>43</v>
      </c>
      <c r="I30" s="6" t="s">
        <v>14</v>
      </c>
    </row>
    <row r="31" spans="2:10" x14ac:dyDescent="0.25">
      <c r="B31" s="2" t="s">
        <v>40</v>
      </c>
      <c r="C31" s="2">
        <v>1</v>
      </c>
      <c r="D31" s="2">
        <v>30</v>
      </c>
      <c r="E31" s="10">
        <v>3</v>
      </c>
      <c r="F31" s="2">
        <f>E31*D31</f>
        <v>90</v>
      </c>
      <c r="G31" s="2">
        <f>F31*3.785</f>
        <v>340.65000000000003</v>
      </c>
      <c r="H31" s="2">
        <v>2.2719999999999998</v>
      </c>
      <c r="I31" s="2">
        <f>G31*H31</f>
        <v>773.95680000000004</v>
      </c>
    </row>
    <row r="32" spans="2:10" x14ac:dyDescent="0.25">
      <c r="B32" s="18"/>
      <c r="C32" s="19"/>
      <c r="D32" s="19"/>
      <c r="E32" s="19"/>
      <c r="F32" s="19"/>
      <c r="G32" s="20"/>
      <c r="H32" s="5" t="s">
        <v>15</v>
      </c>
      <c r="I32" s="2">
        <f>I31/1000</f>
        <v>0.7739568</v>
      </c>
    </row>
    <row r="33" spans="2:8" x14ac:dyDescent="0.25">
      <c r="G33" s="7"/>
    </row>
    <row r="34" spans="2:8" x14ac:dyDescent="0.25">
      <c r="B34" s="8" t="s">
        <v>4</v>
      </c>
      <c r="C34" s="8" t="s">
        <v>9</v>
      </c>
    </row>
    <row r="35" spans="2:8" x14ac:dyDescent="0.25">
      <c r="B35" s="9" t="s">
        <v>8</v>
      </c>
      <c r="C35" s="4">
        <f>H45</f>
        <v>8.3167999999999992E-3</v>
      </c>
    </row>
    <row r="36" spans="2:8" x14ac:dyDescent="0.25">
      <c r="B36" s="9" t="s">
        <v>6</v>
      </c>
      <c r="C36" s="4">
        <f>H49</f>
        <v>2.1343999999999998E-3</v>
      </c>
    </row>
    <row r="37" spans="2:8" x14ac:dyDescent="0.25">
      <c r="B37" s="9" t="s">
        <v>0</v>
      </c>
      <c r="C37" s="4">
        <f>I53</f>
        <v>4.2000000000000002E-4</v>
      </c>
    </row>
    <row r="38" spans="2:8" x14ac:dyDescent="0.25">
      <c r="B38" s="9" t="s">
        <v>7</v>
      </c>
      <c r="C38" s="4">
        <f>J60</f>
        <v>5.3268480000000007E-2</v>
      </c>
    </row>
    <row r="39" spans="2:8" x14ac:dyDescent="0.25">
      <c r="B39" s="9" t="s">
        <v>40</v>
      </c>
      <c r="C39" s="4">
        <f>I64</f>
        <v>0.7739568</v>
      </c>
    </row>
    <row r="40" spans="2:8" x14ac:dyDescent="0.25">
      <c r="B40" s="11" t="s">
        <v>3</v>
      </c>
      <c r="C40" s="12">
        <f>SUM(C35:C39)</f>
        <v>0.83809648000000003</v>
      </c>
    </row>
    <row r="42" spans="2:8" x14ac:dyDescent="0.25">
      <c r="B42" s="3" t="s">
        <v>28</v>
      </c>
      <c r="C42" s="16"/>
      <c r="D42" s="16"/>
      <c r="E42" s="16"/>
      <c r="F42" s="16"/>
      <c r="G42" s="16"/>
      <c r="H42" s="16"/>
    </row>
    <row r="43" spans="2:8" ht="45" x14ac:dyDescent="0.25">
      <c r="B43" s="6" t="s">
        <v>18</v>
      </c>
      <c r="C43" s="6" t="s">
        <v>10</v>
      </c>
      <c r="D43" s="6" t="s">
        <v>11</v>
      </c>
      <c r="E43" s="6" t="s">
        <v>12</v>
      </c>
      <c r="F43" s="5" t="s">
        <v>13</v>
      </c>
      <c r="G43" s="6" t="s">
        <v>2</v>
      </c>
      <c r="H43" s="6" t="s">
        <v>14</v>
      </c>
    </row>
    <row r="44" spans="2:8" x14ac:dyDescent="0.25">
      <c r="B44" s="2" t="s">
        <v>5</v>
      </c>
      <c r="C44" s="2">
        <v>2</v>
      </c>
      <c r="D44" s="2">
        <v>1</v>
      </c>
      <c r="E44" s="2">
        <v>2.2599999999999998</v>
      </c>
      <c r="F44" s="2">
        <f>C44*D44*E44</f>
        <v>4.5199999999999996</v>
      </c>
      <c r="G44" s="2">
        <v>1.84</v>
      </c>
      <c r="H44" s="2">
        <f>F44*G44</f>
        <v>8.3167999999999989</v>
      </c>
    </row>
    <row r="45" spans="2:8" x14ac:dyDescent="0.25">
      <c r="B45" s="17"/>
      <c r="C45" s="17"/>
      <c r="D45" s="17"/>
      <c r="E45" s="17"/>
      <c r="F45" s="17"/>
      <c r="G45" s="5" t="s">
        <v>15</v>
      </c>
      <c r="H45" s="2">
        <f>H44/1000</f>
        <v>8.3167999999999992E-3</v>
      </c>
    </row>
    <row r="46" spans="2:8" x14ac:dyDescent="0.25">
      <c r="G46" s="7"/>
    </row>
    <row r="47" spans="2:8" ht="45" x14ac:dyDescent="0.25">
      <c r="B47" s="6" t="s">
        <v>18</v>
      </c>
      <c r="C47" s="6" t="s">
        <v>10</v>
      </c>
      <c r="D47" s="6" t="s">
        <v>16</v>
      </c>
      <c r="E47" s="6" t="s">
        <v>17</v>
      </c>
      <c r="F47" s="5" t="s">
        <v>13</v>
      </c>
      <c r="G47" s="6" t="s">
        <v>2</v>
      </c>
      <c r="H47" s="6" t="s">
        <v>14</v>
      </c>
    </row>
    <row r="48" spans="2:8" x14ac:dyDescent="0.25">
      <c r="B48" s="2" t="s">
        <v>6</v>
      </c>
      <c r="C48" s="2">
        <v>2</v>
      </c>
      <c r="D48" s="2">
        <v>1</v>
      </c>
      <c r="E48" s="2">
        <v>0.57999999999999996</v>
      </c>
      <c r="F48" s="2">
        <f>C48*D48*E48</f>
        <v>1.1599999999999999</v>
      </c>
      <c r="G48" s="2">
        <v>1.84</v>
      </c>
      <c r="H48" s="2">
        <f>F48*G48</f>
        <v>2.1343999999999999</v>
      </c>
    </row>
    <row r="49" spans="2:10" x14ac:dyDescent="0.25">
      <c r="B49" s="17"/>
      <c r="C49" s="17"/>
      <c r="D49" s="17"/>
      <c r="E49" s="17"/>
      <c r="F49" s="17"/>
      <c r="G49" s="5" t="s">
        <v>15</v>
      </c>
      <c r="H49" s="2">
        <f>H48/1000</f>
        <v>2.1343999999999998E-3</v>
      </c>
    </row>
    <row r="50" spans="2:10" x14ac:dyDescent="0.25">
      <c r="G50" s="7"/>
    </row>
    <row r="51" spans="2:10" ht="45" x14ac:dyDescent="0.25">
      <c r="B51" s="6" t="s">
        <v>18</v>
      </c>
      <c r="C51" s="6" t="s">
        <v>20</v>
      </c>
      <c r="D51" s="6" t="s">
        <v>22</v>
      </c>
      <c r="E51" s="6" t="s">
        <v>36</v>
      </c>
      <c r="F51" s="6" t="s">
        <v>37</v>
      </c>
      <c r="G51" s="6" t="s">
        <v>38</v>
      </c>
      <c r="H51" s="6" t="s">
        <v>39</v>
      </c>
      <c r="I51" s="6" t="s">
        <v>14</v>
      </c>
    </row>
    <row r="52" spans="2:10" x14ac:dyDescent="0.25">
      <c r="B52" s="2" t="s">
        <v>0</v>
      </c>
      <c r="C52" s="2">
        <v>1</v>
      </c>
      <c r="D52" s="2">
        <v>30</v>
      </c>
      <c r="E52" s="15">
        <v>1</v>
      </c>
      <c r="F52" s="2">
        <v>0.25</v>
      </c>
      <c r="G52" s="2">
        <v>3</v>
      </c>
      <c r="H52" s="2">
        <v>0.14000000000000001</v>
      </c>
      <c r="I52" s="2">
        <f>G52*H52</f>
        <v>0.42000000000000004</v>
      </c>
    </row>
    <row r="53" spans="2:10" x14ac:dyDescent="0.25">
      <c r="B53" s="18"/>
      <c r="C53" s="19"/>
      <c r="D53" s="19"/>
      <c r="E53" s="19"/>
      <c r="F53" s="19"/>
      <c r="G53" s="20"/>
      <c r="H53" s="5" t="s">
        <v>15</v>
      </c>
      <c r="I53" s="2">
        <f>I52/1000</f>
        <v>4.2000000000000002E-4</v>
      </c>
    </row>
    <row r="54" spans="2:10" x14ac:dyDescent="0.25">
      <c r="G54" s="7"/>
    </row>
    <row r="55" spans="2:10" x14ac:dyDescent="0.25">
      <c r="B55" s="24" t="s">
        <v>7</v>
      </c>
      <c r="C55" s="24"/>
      <c r="D55" s="24"/>
      <c r="E55" s="24"/>
      <c r="F55" s="24"/>
      <c r="G55" s="24"/>
      <c r="H55" s="24"/>
      <c r="I55" s="24"/>
      <c r="J55" s="24"/>
    </row>
    <row r="56" spans="2:10" ht="45" x14ac:dyDescent="0.25">
      <c r="B56" s="6" t="s">
        <v>18</v>
      </c>
      <c r="C56" s="6" t="s">
        <v>20</v>
      </c>
      <c r="D56" s="6" t="s">
        <v>21</v>
      </c>
      <c r="E56" s="6" t="s">
        <v>22</v>
      </c>
      <c r="F56" s="5" t="s">
        <v>23</v>
      </c>
      <c r="G56" s="6" t="s">
        <v>24</v>
      </c>
      <c r="H56" s="6" t="s">
        <v>25</v>
      </c>
      <c r="I56" s="6" t="s">
        <v>2</v>
      </c>
      <c r="J56" s="6" t="s">
        <v>14</v>
      </c>
    </row>
    <row r="57" spans="2:10" x14ac:dyDescent="0.25">
      <c r="B57" s="2" t="s">
        <v>19</v>
      </c>
      <c r="C57" s="2">
        <v>2</v>
      </c>
      <c r="D57" s="2">
        <v>30</v>
      </c>
      <c r="E57" s="2">
        <f>D57*C57</f>
        <v>60</v>
      </c>
      <c r="F57" s="2">
        <f>E57*8</f>
        <v>480</v>
      </c>
      <c r="G57" s="2">
        <v>300</v>
      </c>
      <c r="H57" s="2">
        <v>345.6</v>
      </c>
      <c r="I57" s="2">
        <v>0.13600000000000001</v>
      </c>
      <c r="J57" s="2">
        <f>H57*I57</f>
        <v>47.001600000000003</v>
      </c>
    </row>
    <row r="58" spans="2:10" x14ac:dyDescent="0.25">
      <c r="B58" s="2" t="s">
        <v>26</v>
      </c>
      <c r="C58" s="2">
        <v>4</v>
      </c>
      <c r="D58" s="2">
        <v>30</v>
      </c>
      <c r="E58" s="2">
        <f>D58*C58</f>
        <v>120</v>
      </c>
      <c r="F58" s="2">
        <f>E58*8</f>
        <v>960</v>
      </c>
      <c r="G58" s="2">
        <v>20</v>
      </c>
      <c r="H58" s="2">
        <v>23.04</v>
      </c>
      <c r="I58" s="2">
        <v>0.13600000000000001</v>
      </c>
      <c r="J58" s="2">
        <f>H58*I58</f>
        <v>3.1334400000000002</v>
      </c>
    </row>
    <row r="59" spans="2:10" x14ac:dyDescent="0.25">
      <c r="B59" s="2" t="s">
        <v>1</v>
      </c>
      <c r="C59" s="2">
        <v>1</v>
      </c>
      <c r="D59" s="2">
        <v>30</v>
      </c>
      <c r="E59" s="2">
        <f>D59*C59</f>
        <v>30</v>
      </c>
      <c r="F59" s="2">
        <f>E59*8</f>
        <v>240</v>
      </c>
      <c r="G59" s="2">
        <v>20</v>
      </c>
      <c r="H59" s="2">
        <v>23.04</v>
      </c>
      <c r="I59" s="2">
        <v>0.13600000000000001</v>
      </c>
      <c r="J59" s="2">
        <f>H59*I59</f>
        <v>3.1334400000000002</v>
      </c>
    </row>
    <row r="60" spans="2:10" x14ac:dyDescent="0.25">
      <c r="B60" s="21"/>
      <c r="C60" s="22"/>
      <c r="D60" s="22"/>
      <c r="E60" s="22"/>
      <c r="F60" s="22"/>
      <c r="G60" s="22"/>
      <c r="H60" s="23"/>
      <c r="I60" s="5" t="s">
        <v>15</v>
      </c>
      <c r="J60" s="2">
        <f>(J57+J58+J59)/1000</f>
        <v>5.3268480000000007E-2</v>
      </c>
    </row>
    <row r="61" spans="2:10" x14ac:dyDescent="0.25">
      <c r="B61" s="7"/>
      <c r="C61" s="7"/>
      <c r="D61" s="7"/>
      <c r="E61" s="7"/>
      <c r="F61" s="7"/>
      <c r="G61" s="7"/>
      <c r="H61" s="7"/>
      <c r="I61" s="7"/>
    </row>
    <row r="62" spans="2:10" ht="45" x14ac:dyDescent="0.25">
      <c r="B62" s="6" t="s">
        <v>18</v>
      </c>
      <c r="C62" s="6" t="s">
        <v>20</v>
      </c>
      <c r="D62" s="6" t="s">
        <v>22</v>
      </c>
      <c r="E62" s="6" t="s">
        <v>41</v>
      </c>
      <c r="F62" s="6" t="s">
        <v>42</v>
      </c>
      <c r="G62" s="6" t="s">
        <v>44</v>
      </c>
      <c r="H62" s="6" t="s">
        <v>43</v>
      </c>
      <c r="I62" s="6" t="s">
        <v>14</v>
      </c>
    </row>
    <row r="63" spans="2:10" x14ac:dyDescent="0.25">
      <c r="B63" s="2" t="s">
        <v>40</v>
      </c>
      <c r="C63" s="2">
        <v>1</v>
      </c>
      <c r="D63" s="2">
        <v>30</v>
      </c>
      <c r="E63" s="10">
        <v>3</v>
      </c>
      <c r="F63" s="2">
        <f>E63*D63</f>
        <v>90</v>
      </c>
      <c r="G63" s="2">
        <f>F63*3.785</f>
        <v>340.65000000000003</v>
      </c>
      <c r="H63" s="2">
        <v>2.2719999999999998</v>
      </c>
      <c r="I63" s="2">
        <f>G63*H63</f>
        <v>773.95680000000004</v>
      </c>
    </row>
    <row r="64" spans="2:10" x14ac:dyDescent="0.25">
      <c r="B64" s="18"/>
      <c r="C64" s="19"/>
      <c r="D64" s="19"/>
      <c r="E64" s="19"/>
      <c r="F64" s="19"/>
      <c r="G64" s="20"/>
      <c r="H64" s="5" t="s">
        <v>15</v>
      </c>
      <c r="I64" s="2">
        <f>I63/1000</f>
        <v>0.7739568</v>
      </c>
    </row>
    <row r="65" spans="2:9" x14ac:dyDescent="0.25">
      <c r="B65" s="7"/>
      <c r="C65" s="7"/>
      <c r="D65" s="7"/>
      <c r="E65" s="7"/>
      <c r="F65" s="7"/>
      <c r="G65" s="7"/>
      <c r="H65" s="7"/>
      <c r="I65" s="7"/>
    </row>
    <row r="66" spans="2:9" x14ac:dyDescent="0.25">
      <c r="B66" s="7"/>
      <c r="C66" s="7"/>
      <c r="D66" s="7"/>
      <c r="E66" s="7"/>
      <c r="F66" s="7"/>
      <c r="G66" s="7"/>
      <c r="H66" s="7"/>
      <c r="I66" s="7"/>
    </row>
    <row r="67" spans="2:9" x14ac:dyDescent="0.25">
      <c r="B67" s="8" t="s">
        <v>4</v>
      </c>
      <c r="C67" s="8" t="s">
        <v>9</v>
      </c>
    </row>
    <row r="68" spans="2:9" x14ac:dyDescent="0.25">
      <c r="B68" s="9" t="s">
        <v>8</v>
      </c>
      <c r="C68" s="4">
        <f>H78</f>
        <v>8.3167999999999992E-3</v>
      </c>
    </row>
    <row r="69" spans="2:9" x14ac:dyDescent="0.25">
      <c r="B69" s="9" t="s">
        <v>6</v>
      </c>
      <c r="C69" s="4">
        <f>H82</f>
        <v>2.1343999999999998E-3</v>
      </c>
    </row>
    <row r="70" spans="2:9" x14ac:dyDescent="0.25">
      <c r="B70" s="9" t="s">
        <v>0</v>
      </c>
      <c r="C70" s="4">
        <f>I86</f>
        <v>4.2000000000000002E-4</v>
      </c>
    </row>
    <row r="71" spans="2:9" x14ac:dyDescent="0.25">
      <c r="B71" s="9" t="s">
        <v>7</v>
      </c>
      <c r="C71" s="4">
        <f>J93</f>
        <v>5.3268480000000007E-2</v>
      </c>
    </row>
    <row r="72" spans="2:9" x14ac:dyDescent="0.25">
      <c r="B72" s="9" t="s">
        <v>40</v>
      </c>
      <c r="C72" s="4">
        <f>I97</f>
        <v>0.7739568</v>
      </c>
    </row>
    <row r="73" spans="2:9" x14ac:dyDescent="0.25">
      <c r="B73" s="11" t="s">
        <v>3</v>
      </c>
      <c r="C73" s="12">
        <f>SUM(C68:C72)</f>
        <v>0.83809648000000003</v>
      </c>
    </row>
    <row r="75" spans="2:9" x14ac:dyDescent="0.25">
      <c r="B75" s="3" t="s">
        <v>29</v>
      </c>
      <c r="C75" s="16"/>
      <c r="D75" s="16"/>
      <c r="E75" s="16"/>
      <c r="F75" s="16"/>
      <c r="G75" s="16"/>
      <c r="H75" s="16"/>
    </row>
    <row r="76" spans="2:9" ht="45" x14ac:dyDescent="0.25">
      <c r="B76" s="6" t="s">
        <v>18</v>
      </c>
      <c r="C76" s="6" t="s">
        <v>10</v>
      </c>
      <c r="D76" s="6" t="s">
        <v>11</v>
      </c>
      <c r="E76" s="6" t="s">
        <v>12</v>
      </c>
      <c r="F76" s="5" t="s">
        <v>13</v>
      </c>
      <c r="G76" s="6" t="s">
        <v>2</v>
      </c>
      <c r="H76" s="6" t="s">
        <v>14</v>
      </c>
    </row>
    <row r="77" spans="2:9" x14ac:dyDescent="0.25">
      <c r="B77" s="2" t="s">
        <v>5</v>
      </c>
      <c r="C77" s="2">
        <v>2</v>
      </c>
      <c r="D77" s="2">
        <v>1</v>
      </c>
      <c r="E77" s="2">
        <v>2.2599999999999998</v>
      </c>
      <c r="F77" s="2">
        <f>C77*D77*E77</f>
        <v>4.5199999999999996</v>
      </c>
      <c r="G77" s="2">
        <v>1.84</v>
      </c>
      <c r="H77" s="2">
        <f>F77*G77</f>
        <v>8.3167999999999989</v>
      </c>
    </row>
    <row r="78" spans="2:9" x14ac:dyDescent="0.25">
      <c r="B78" s="17"/>
      <c r="C78" s="17"/>
      <c r="D78" s="17"/>
      <c r="E78" s="17"/>
      <c r="F78" s="17"/>
      <c r="G78" s="5" t="s">
        <v>15</v>
      </c>
      <c r="H78" s="2">
        <f>H77/1000</f>
        <v>8.3167999999999992E-3</v>
      </c>
    </row>
    <row r="79" spans="2:9" x14ac:dyDescent="0.25">
      <c r="G79" s="7"/>
    </row>
    <row r="80" spans="2:9" ht="45" x14ac:dyDescent="0.25">
      <c r="B80" s="6" t="s">
        <v>18</v>
      </c>
      <c r="C80" s="6" t="s">
        <v>10</v>
      </c>
      <c r="D80" s="6" t="s">
        <v>16</v>
      </c>
      <c r="E80" s="6" t="s">
        <v>17</v>
      </c>
      <c r="F80" s="5" t="s">
        <v>13</v>
      </c>
      <c r="G80" s="6" t="s">
        <v>2</v>
      </c>
      <c r="H80" s="6" t="s">
        <v>14</v>
      </c>
    </row>
    <row r="81" spans="2:10" x14ac:dyDescent="0.25">
      <c r="B81" s="2" t="s">
        <v>6</v>
      </c>
      <c r="C81" s="2">
        <v>2</v>
      </c>
      <c r="D81" s="2">
        <v>1</v>
      </c>
      <c r="E81" s="2">
        <v>0.57999999999999996</v>
      </c>
      <c r="F81" s="2">
        <f>C81*D81*E81</f>
        <v>1.1599999999999999</v>
      </c>
      <c r="G81" s="2">
        <v>1.84</v>
      </c>
      <c r="H81" s="2">
        <f>F81*G81</f>
        <v>2.1343999999999999</v>
      </c>
    </row>
    <row r="82" spans="2:10" x14ac:dyDescent="0.25">
      <c r="B82" s="17"/>
      <c r="C82" s="17"/>
      <c r="D82" s="17"/>
      <c r="E82" s="17"/>
      <c r="F82" s="17"/>
      <c r="G82" s="5" t="s">
        <v>15</v>
      </c>
      <c r="H82" s="2">
        <f>H81/1000</f>
        <v>2.1343999999999998E-3</v>
      </c>
    </row>
    <row r="83" spans="2:10" x14ac:dyDescent="0.25">
      <c r="G83" s="7"/>
    </row>
    <row r="84" spans="2:10" ht="45" x14ac:dyDescent="0.25">
      <c r="B84" s="6" t="s">
        <v>18</v>
      </c>
      <c r="C84" s="6" t="s">
        <v>20</v>
      </c>
      <c r="D84" s="6" t="s">
        <v>22</v>
      </c>
      <c r="E84" s="6" t="s">
        <v>36</v>
      </c>
      <c r="F84" s="6" t="s">
        <v>37</v>
      </c>
      <c r="G84" s="6" t="s">
        <v>38</v>
      </c>
      <c r="H84" s="6" t="s">
        <v>39</v>
      </c>
      <c r="I84" s="6" t="s">
        <v>14</v>
      </c>
    </row>
    <row r="85" spans="2:10" x14ac:dyDescent="0.25">
      <c r="B85" s="2" t="s">
        <v>0</v>
      </c>
      <c r="C85" s="2">
        <v>5</v>
      </c>
      <c r="D85" s="2">
        <v>30</v>
      </c>
      <c r="E85" s="15">
        <v>1</v>
      </c>
      <c r="F85" s="2">
        <v>0.25</v>
      </c>
      <c r="G85" s="2">
        <v>3</v>
      </c>
      <c r="H85" s="2">
        <v>0.14000000000000001</v>
      </c>
      <c r="I85" s="2">
        <f>G85*H85</f>
        <v>0.42000000000000004</v>
      </c>
    </row>
    <row r="86" spans="2:10" x14ac:dyDescent="0.25">
      <c r="B86" s="18"/>
      <c r="C86" s="19"/>
      <c r="D86" s="19"/>
      <c r="E86" s="19"/>
      <c r="F86" s="19"/>
      <c r="G86" s="20"/>
      <c r="H86" s="5" t="s">
        <v>15</v>
      </c>
      <c r="I86" s="2">
        <f>I85/1000</f>
        <v>4.2000000000000002E-4</v>
      </c>
    </row>
    <row r="87" spans="2:10" x14ac:dyDescent="0.25">
      <c r="G87" s="7"/>
    </row>
    <row r="88" spans="2:10" x14ac:dyDescent="0.25">
      <c r="B88" s="24" t="s">
        <v>7</v>
      </c>
      <c r="C88" s="24"/>
      <c r="D88" s="24"/>
      <c r="E88" s="24"/>
      <c r="F88" s="24"/>
      <c r="G88" s="24"/>
      <c r="H88" s="24"/>
      <c r="I88" s="24"/>
      <c r="J88" s="24"/>
    </row>
    <row r="89" spans="2:10" ht="45" x14ac:dyDescent="0.25">
      <c r="B89" s="6" t="s">
        <v>18</v>
      </c>
      <c r="C89" s="6" t="s">
        <v>20</v>
      </c>
      <c r="D89" s="6" t="s">
        <v>21</v>
      </c>
      <c r="E89" s="6" t="s">
        <v>22</v>
      </c>
      <c r="F89" s="5" t="s">
        <v>23</v>
      </c>
      <c r="G89" s="6" t="s">
        <v>24</v>
      </c>
      <c r="H89" s="6" t="s">
        <v>25</v>
      </c>
      <c r="I89" s="6" t="s">
        <v>2</v>
      </c>
      <c r="J89" s="6" t="s">
        <v>14</v>
      </c>
    </row>
    <row r="90" spans="2:10" x14ac:dyDescent="0.25">
      <c r="B90" s="2" t="s">
        <v>19</v>
      </c>
      <c r="C90" s="2">
        <v>2</v>
      </c>
      <c r="D90" s="2">
        <v>30</v>
      </c>
      <c r="E90" s="2">
        <f>D90*C90</f>
        <v>60</v>
      </c>
      <c r="F90" s="2">
        <f>E90*8</f>
        <v>480</v>
      </c>
      <c r="G90" s="2">
        <v>300</v>
      </c>
      <c r="H90" s="2">
        <v>345.6</v>
      </c>
      <c r="I90" s="2">
        <v>0.13600000000000001</v>
      </c>
      <c r="J90" s="2">
        <f>H90*I90</f>
        <v>47.001600000000003</v>
      </c>
    </row>
    <row r="91" spans="2:10" x14ac:dyDescent="0.25">
      <c r="B91" s="2" t="s">
        <v>26</v>
      </c>
      <c r="C91" s="2">
        <v>4</v>
      </c>
      <c r="D91" s="2">
        <v>30</v>
      </c>
      <c r="E91" s="2">
        <f>D91*C91</f>
        <v>120</v>
      </c>
      <c r="F91" s="2">
        <f>E91*8</f>
        <v>960</v>
      </c>
      <c r="G91" s="2">
        <v>20</v>
      </c>
      <c r="H91" s="2">
        <v>23.04</v>
      </c>
      <c r="I91" s="2">
        <v>0.13600000000000001</v>
      </c>
      <c r="J91" s="2">
        <f>H91*I91</f>
        <v>3.1334400000000002</v>
      </c>
    </row>
    <row r="92" spans="2:10" x14ac:dyDescent="0.25">
      <c r="B92" s="2" t="s">
        <v>1</v>
      </c>
      <c r="C92" s="2">
        <v>1</v>
      </c>
      <c r="D92" s="2">
        <v>30</v>
      </c>
      <c r="E92" s="2">
        <f>D92*C92</f>
        <v>30</v>
      </c>
      <c r="F92" s="2">
        <f>E92*8</f>
        <v>240</v>
      </c>
      <c r="G92" s="2">
        <v>20</v>
      </c>
      <c r="H92" s="2">
        <v>23.04</v>
      </c>
      <c r="I92" s="2">
        <v>0.13600000000000001</v>
      </c>
      <c r="J92" s="2">
        <f>H92*I92</f>
        <v>3.1334400000000002</v>
      </c>
    </row>
    <row r="93" spans="2:10" x14ac:dyDescent="0.25">
      <c r="B93" s="21"/>
      <c r="C93" s="22"/>
      <c r="D93" s="22"/>
      <c r="E93" s="22"/>
      <c r="F93" s="22"/>
      <c r="G93" s="22"/>
      <c r="H93" s="23"/>
      <c r="I93" s="5" t="s">
        <v>15</v>
      </c>
      <c r="J93" s="2">
        <f>(J90+J91+J92)/1000</f>
        <v>5.3268480000000007E-2</v>
      </c>
    </row>
    <row r="94" spans="2:10" x14ac:dyDescent="0.25">
      <c r="B94" s="7"/>
      <c r="C94" s="7"/>
      <c r="D94" s="7"/>
      <c r="E94" s="7"/>
      <c r="F94" s="7"/>
      <c r="G94" s="7"/>
      <c r="H94" s="7"/>
      <c r="I94" s="7"/>
    </row>
    <row r="95" spans="2:10" ht="45" x14ac:dyDescent="0.25">
      <c r="B95" s="6" t="s">
        <v>18</v>
      </c>
      <c r="C95" s="6" t="s">
        <v>20</v>
      </c>
      <c r="D95" s="6" t="s">
        <v>22</v>
      </c>
      <c r="E95" s="6" t="s">
        <v>41</v>
      </c>
      <c r="F95" s="6" t="s">
        <v>42</v>
      </c>
      <c r="G95" s="6" t="s">
        <v>44</v>
      </c>
      <c r="H95" s="6" t="s">
        <v>43</v>
      </c>
      <c r="I95" s="6" t="s">
        <v>14</v>
      </c>
    </row>
    <row r="96" spans="2:10" x14ac:dyDescent="0.25">
      <c r="B96" s="2" t="s">
        <v>40</v>
      </c>
      <c r="C96" s="2">
        <v>1</v>
      </c>
      <c r="D96" s="2">
        <v>30</v>
      </c>
      <c r="E96" s="10">
        <v>3</v>
      </c>
      <c r="F96" s="2">
        <f>E96*D96</f>
        <v>90</v>
      </c>
      <c r="G96" s="2">
        <f>F96*3.785</f>
        <v>340.65000000000003</v>
      </c>
      <c r="H96" s="2">
        <v>2.2719999999999998</v>
      </c>
      <c r="I96" s="2">
        <f>G96*H96</f>
        <v>773.95680000000004</v>
      </c>
    </row>
    <row r="97" spans="2:9" x14ac:dyDescent="0.25">
      <c r="B97" s="18"/>
      <c r="C97" s="19"/>
      <c r="D97" s="19"/>
      <c r="E97" s="19"/>
      <c r="F97" s="19"/>
      <c r="G97" s="20"/>
      <c r="H97" s="5" t="s">
        <v>15</v>
      </c>
      <c r="I97" s="2">
        <f>I96/1000</f>
        <v>0.7739568</v>
      </c>
    </row>
    <row r="98" spans="2:9" x14ac:dyDescent="0.25">
      <c r="B98" s="7"/>
      <c r="C98" s="7"/>
      <c r="D98" s="7"/>
      <c r="E98" s="7"/>
      <c r="F98" s="7"/>
      <c r="G98" s="7"/>
      <c r="H98" s="7"/>
      <c r="I98" s="7"/>
    </row>
    <row r="99" spans="2:9" x14ac:dyDescent="0.25">
      <c r="B99" s="7"/>
      <c r="C99" s="7"/>
      <c r="D99" s="7"/>
      <c r="E99" s="7"/>
      <c r="F99" s="7"/>
      <c r="G99" s="7"/>
      <c r="H99" s="7"/>
      <c r="I99" s="7"/>
    </row>
    <row r="100" spans="2:9" x14ac:dyDescent="0.25">
      <c r="B100" s="8" t="s">
        <v>4</v>
      </c>
      <c r="C100" s="8" t="s">
        <v>9</v>
      </c>
    </row>
    <row r="101" spans="2:9" x14ac:dyDescent="0.25">
      <c r="B101" s="9" t="s">
        <v>8</v>
      </c>
      <c r="C101" s="4">
        <f>H112</f>
        <v>8.3167999999999992E-3</v>
      </c>
    </row>
    <row r="102" spans="2:9" x14ac:dyDescent="0.25">
      <c r="B102" s="9" t="s">
        <v>6</v>
      </c>
      <c r="C102" s="4">
        <f>H116</f>
        <v>2.1343999999999998E-3</v>
      </c>
    </row>
    <row r="103" spans="2:9" x14ac:dyDescent="0.25">
      <c r="B103" s="9" t="s">
        <v>0</v>
      </c>
      <c r="C103" s="4">
        <f>I120</f>
        <v>4.2000000000000002E-4</v>
      </c>
    </row>
    <row r="104" spans="2:9" x14ac:dyDescent="0.25">
      <c r="B104" s="9" t="s">
        <v>7</v>
      </c>
      <c r="C104" s="4">
        <f>J127</f>
        <v>5.3268480000000007E-2</v>
      </c>
    </row>
    <row r="105" spans="2:9" x14ac:dyDescent="0.25">
      <c r="B105" s="9" t="s">
        <v>32</v>
      </c>
      <c r="C105" s="4">
        <f>H131</f>
        <v>3.6964937545922116E-2</v>
      </c>
    </row>
    <row r="106" spans="2:9" x14ac:dyDescent="0.25">
      <c r="B106" s="9" t="s">
        <v>40</v>
      </c>
      <c r="C106" s="4">
        <f>I135</f>
        <v>0.7739568</v>
      </c>
    </row>
    <row r="107" spans="2:9" x14ac:dyDescent="0.25">
      <c r="B107" s="11" t="s">
        <v>3</v>
      </c>
      <c r="C107" s="12">
        <f>SUM(C101:C106)</f>
        <v>0.87506141754592215</v>
      </c>
    </row>
    <row r="109" spans="2:9" x14ac:dyDescent="0.25">
      <c r="B109" s="3" t="s">
        <v>30</v>
      </c>
      <c r="C109" s="16"/>
      <c r="D109" s="16"/>
      <c r="E109" s="16"/>
      <c r="F109" s="16"/>
      <c r="G109" s="16"/>
      <c r="H109" s="16"/>
    </row>
    <row r="110" spans="2:9" ht="45" x14ac:dyDescent="0.25">
      <c r="B110" s="6" t="s">
        <v>18</v>
      </c>
      <c r="C110" s="6" t="s">
        <v>10</v>
      </c>
      <c r="D110" s="6" t="s">
        <v>11</v>
      </c>
      <c r="E110" s="6" t="s">
        <v>12</v>
      </c>
      <c r="F110" s="5" t="s">
        <v>13</v>
      </c>
      <c r="G110" s="6" t="s">
        <v>2</v>
      </c>
      <c r="H110" s="6" t="s">
        <v>14</v>
      </c>
    </row>
    <row r="111" spans="2:9" x14ac:dyDescent="0.25">
      <c r="B111" s="2" t="s">
        <v>5</v>
      </c>
      <c r="C111" s="2">
        <v>2</v>
      </c>
      <c r="D111" s="2">
        <v>1</v>
      </c>
      <c r="E111" s="2">
        <v>2.2599999999999998</v>
      </c>
      <c r="F111" s="2">
        <f>C111*D111*E111</f>
        <v>4.5199999999999996</v>
      </c>
      <c r="G111" s="2">
        <v>1.84</v>
      </c>
      <c r="H111" s="2">
        <f>F111*G111</f>
        <v>8.3167999999999989</v>
      </c>
    </row>
    <row r="112" spans="2:9" x14ac:dyDescent="0.25">
      <c r="B112" s="17"/>
      <c r="C112" s="17"/>
      <c r="D112" s="17"/>
      <c r="E112" s="17"/>
      <c r="F112" s="17"/>
      <c r="G112" s="5" t="s">
        <v>15</v>
      </c>
      <c r="H112" s="2">
        <f>H111/1000</f>
        <v>8.3167999999999992E-3</v>
      </c>
    </row>
    <row r="113" spans="2:10" x14ac:dyDescent="0.25">
      <c r="G113" s="7"/>
    </row>
    <row r="114" spans="2:10" ht="45" x14ac:dyDescent="0.25">
      <c r="B114" s="6" t="s">
        <v>18</v>
      </c>
      <c r="C114" s="6" t="s">
        <v>10</v>
      </c>
      <c r="D114" s="6" t="s">
        <v>16</v>
      </c>
      <c r="E114" s="6" t="s">
        <v>17</v>
      </c>
      <c r="F114" s="5" t="s">
        <v>13</v>
      </c>
      <c r="G114" s="6" t="s">
        <v>2</v>
      </c>
      <c r="H114" s="6" t="s">
        <v>14</v>
      </c>
    </row>
    <row r="115" spans="2:10" x14ac:dyDescent="0.25">
      <c r="B115" s="2" t="s">
        <v>6</v>
      </c>
      <c r="C115" s="2">
        <v>2</v>
      </c>
      <c r="D115" s="2">
        <v>1</v>
      </c>
      <c r="E115" s="2">
        <v>0.57999999999999996</v>
      </c>
      <c r="F115" s="2">
        <f>C115*D115*E115</f>
        <v>1.1599999999999999</v>
      </c>
      <c r="G115" s="2">
        <v>1.84</v>
      </c>
      <c r="H115" s="2">
        <f>F115*G115</f>
        <v>2.1343999999999999</v>
      </c>
    </row>
    <row r="116" spans="2:10" x14ac:dyDescent="0.25">
      <c r="B116" s="17"/>
      <c r="C116" s="17"/>
      <c r="D116" s="17"/>
      <c r="E116" s="17"/>
      <c r="F116" s="17"/>
      <c r="G116" s="5" t="s">
        <v>15</v>
      </c>
      <c r="H116" s="2">
        <f>H115/1000</f>
        <v>2.1343999999999998E-3</v>
      </c>
    </row>
    <row r="117" spans="2:10" x14ac:dyDescent="0.25">
      <c r="G117" s="7"/>
    </row>
    <row r="118" spans="2:10" ht="45" x14ac:dyDescent="0.25">
      <c r="B118" s="6" t="s">
        <v>18</v>
      </c>
      <c r="C118" s="6" t="s">
        <v>20</v>
      </c>
      <c r="D118" s="6" t="s">
        <v>22</v>
      </c>
      <c r="E118" s="6" t="s">
        <v>36</v>
      </c>
      <c r="F118" s="6" t="s">
        <v>37</v>
      </c>
      <c r="G118" s="6" t="s">
        <v>38</v>
      </c>
      <c r="H118" s="6" t="s">
        <v>39</v>
      </c>
      <c r="I118" s="6" t="s">
        <v>14</v>
      </c>
    </row>
    <row r="119" spans="2:10" x14ac:dyDescent="0.25">
      <c r="B119" s="2" t="s">
        <v>0</v>
      </c>
      <c r="C119" s="2">
        <v>5</v>
      </c>
      <c r="D119" s="2">
        <v>30</v>
      </c>
      <c r="E119" s="15">
        <v>1</v>
      </c>
      <c r="F119" s="2">
        <v>0.25</v>
      </c>
      <c r="G119" s="2">
        <v>3</v>
      </c>
      <c r="H119" s="2">
        <v>0.14000000000000001</v>
      </c>
      <c r="I119" s="2">
        <f>G119*H119</f>
        <v>0.42000000000000004</v>
      </c>
    </row>
    <row r="120" spans="2:10" x14ac:dyDescent="0.25">
      <c r="B120" s="18"/>
      <c r="C120" s="19"/>
      <c r="D120" s="19"/>
      <c r="E120" s="19"/>
      <c r="F120" s="19"/>
      <c r="G120" s="20"/>
      <c r="H120" s="5" t="s">
        <v>15</v>
      </c>
      <c r="I120" s="2">
        <f>I119/1000</f>
        <v>4.2000000000000002E-4</v>
      </c>
    </row>
    <row r="121" spans="2:10" x14ac:dyDescent="0.25">
      <c r="G121" s="7"/>
    </row>
    <row r="122" spans="2:10" x14ac:dyDescent="0.25">
      <c r="B122" s="24" t="s">
        <v>7</v>
      </c>
      <c r="C122" s="24"/>
      <c r="D122" s="24"/>
      <c r="E122" s="24"/>
      <c r="F122" s="24"/>
      <c r="G122" s="24"/>
      <c r="H122" s="24"/>
      <c r="I122" s="24"/>
      <c r="J122" s="24"/>
    </row>
    <row r="123" spans="2:10" ht="45" x14ac:dyDescent="0.25">
      <c r="B123" s="6" t="s">
        <v>18</v>
      </c>
      <c r="C123" s="6" t="s">
        <v>20</v>
      </c>
      <c r="D123" s="6" t="s">
        <v>21</v>
      </c>
      <c r="E123" s="6" t="s">
        <v>22</v>
      </c>
      <c r="F123" s="5" t="s">
        <v>23</v>
      </c>
      <c r="G123" s="6" t="s">
        <v>24</v>
      </c>
      <c r="H123" s="6" t="s">
        <v>25</v>
      </c>
      <c r="I123" s="6" t="s">
        <v>2</v>
      </c>
      <c r="J123" s="6" t="s">
        <v>14</v>
      </c>
    </row>
    <row r="124" spans="2:10" x14ac:dyDescent="0.25">
      <c r="B124" s="2" t="s">
        <v>19</v>
      </c>
      <c r="C124" s="2">
        <v>2</v>
      </c>
      <c r="D124" s="2">
        <v>30</v>
      </c>
      <c r="E124" s="2">
        <f>D124*C124</f>
        <v>60</v>
      </c>
      <c r="F124" s="2">
        <f>E124*8</f>
        <v>480</v>
      </c>
      <c r="G124" s="2">
        <v>300</v>
      </c>
      <c r="H124" s="2">
        <v>345.6</v>
      </c>
      <c r="I124" s="2">
        <v>0.13600000000000001</v>
      </c>
      <c r="J124" s="2">
        <f>H124*I124</f>
        <v>47.001600000000003</v>
      </c>
    </row>
    <row r="125" spans="2:10" x14ac:dyDescent="0.25">
      <c r="B125" s="2" t="s">
        <v>26</v>
      </c>
      <c r="C125" s="2">
        <v>4</v>
      </c>
      <c r="D125" s="2">
        <v>30</v>
      </c>
      <c r="E125" s="2">
        <f>D125*C125</f>
        <v>120</v>
      </c>
      <c r="F125" s="2">
        <f>E125*8</f>
        <v>960</v>
      </c>
      <c r="G125" s="2">
        <v>20</v>
      </c>
      <c r="H125" s="2">
        <v>23.04</v>
      </c>
      <c r="I125" s="2">
        <v>0.13600000000000001</v>
      </c>
      <c r="J125" s="2">
        <f>H125*I125</f>
        <v>3.1334400000000002</v>
      </c>
    </row>
    <row r="126" spans="2:10" x14ac:dyDescent="0.25">
      <c r="B126" s="2" t="s">
        <v>1</v>
      </c>
      <c r="C126" s="2">
        <v>1</v>
      </c>
      <c r="D126" s="2">
        <v>30</v>
      </c>
      <c r="E126" s="2">
        <f>D126*C126</f>
        <v>30</v>
      </c>
      <c r="F126" s="2">
        <f>E126*8</f>
        <v>240</v>
      </c>
      <c r="G126" s="2">
        <v>20</v>
      </c>
      <c r="H126" s="2">
        <v>23.04</v>
      </c>
      <c r="I126" s="2">
        <v>0.13600000000000001</v>
      </c>
      <c r="J126" s="2">
        <f>H126*I126</f>
        <v>3.1334400000000002</v>
      </c>
    </row>
    <row r="127" spans="2:10" x14ac:dyDescent="0.25">
      <c r="B127" s="21"/>
      <c r="C127" s="22"/>
      <c r="D127" s="22"/>
      <c r="E127" s="22"/>
      <c r="F127" s="22"/>
      <c r="G127" s="22"/>
      <c r="H127" s="23"/>
      <c r="I127" s="5" t="s">
        <v>15</v>
      </c>
      <c r="J127" s="2">
        <f>(J124+J125+J126)/1000</f>
        <v>5.3268480000000007E-2</v>
      </c>
    </row>
    <row r="128" spans="2:10" x14ac:dyDescent="0.25">
      <c r="B128" s="7"/>
      <c r="C128" s="7"/>
      <c r="D128" s="7"/>
      <c r="E128" s="7"/>
      <c r="F128" s="7"/>
      <c r="G128" s="7"/>
      <c r="H128" s="7"/>
      <c r="I128" s="7"/>
    </row>
    <row r="129" spans="2:9" ht="45" x14ac:dyDescent="0.25">
      <c r="B129" s="6" t="s">
        <v>18</v>
      </c>
      <c r="C129" s="6" t="s">
        <v>10</v>
      </c>
      <c r="D129" s="6" t="s">
        <v>33</v>
      </c>
      <c r="E129" s="6" t="s">
        <v>34</v>
      </c>
      <c r="F129" s="5" t="s">
        <v>13</v>
      </c>
      <c r="G129" s="6" t="s">
        <v>2</v>
      </c>
      <c r="H129" s="6" t="s">
        <v>14</v>
      </c>
      <c r="I129" s="7"/>
    </row>
    <row r="130" spans="2:9" x14ac:dyDescent="0.25">
      <c r="B130" s="2" t="s">
        <v>32</v>
      </c>
      <c r="C130" s="2">
        <v>1</v>
      </c>
      <c r="D130" s="1">
        <v>0.33063923585598826</v>
      </c>
      <c r="E130" s="2">
        <v>2254</v>
      </c>
      <c r="F130" s="10">
        <f>C130*D130*E130</f>
        <v>745.26083761939753</v>
      </c>
      <c r="G130" s="2">
        <v>4.9599999999999998E-2</v>
      </c>
      <c r="H130" s="2">
        <f>F130*G130</f>
        <v>36.964937545922119</v>
      </c>
      <c r="I130" s="7"/>
    </row>
    <row r="131" spans="2:9" x14ac:dyDescent="0.25">
      <c r="B131" s="17"/>
      <c r="C131" s="17"/>
      <c r="D131" s="17"/>
      <c r="E131" s="17"/>
      <c r="F131" s="17"/>
      <c r="G131" s="5" t="s">
        <v>15</v>
      </c>
      <c r="H131" s="2">
        <f>H130/1000</f>
        <v>3.6964937545922116E-2</v>
      </c>
      <c r="I131" s="7"/>
    </row>
    <row r="132" spans="2:9" x14ac:dyDescent="0.25">
      <c r="G132" s="7"/>
      <c r="I132" s="7"/>
    </row>
    <row r="133" spans="2:9" ht="45" x14ac:dyDescent="0.25">
      <c r="B133" s="6" t="s">
        <v>18</v>
      </c>
      <c r="C133" s="6" t="s">
        <v>20</v>
      </c>
      <c r="D133" s="6" t="s">
        <v>22</v>
      </c>
      <c r="E133" s="6" t="s">
        <v>41</v>
      </c>
      <c r="F133" s="6" t="s">
        <v>42</v>
      </c>
      <c r="G133" s="6" t="s">
        <v>44</v>
      </c>
      <c r="H133" s="6" t="s">
        <v>43</v>
      </c>
      <c r="I133" s="6" t="s">
        <v>14</v>
      </c>
    </row>
    <row r="134" spans="2:9" x14ac:dyDescent="0.25">
      <c r="B134" s="2" t="s">
        <v>40</v>
      </c>
      <c r="C134" s="2">
        <v>1</v>
      </c>
      <c r="D134" s="2">
        <v>30</v>
      </c>
      <c r="E134" s="10">
        <v>3</v>
      </c>
      <c r="F134" s="2">
        <f>E134*D134</f>
        <v>90</v>
      </c>
      <c r="G134" s="2">
        <f>F134*3.785</f>
        <v>340.65000000000003</v>
      </c>
      <c r="H134" s="2">
        <v>2.2719999999999998</v>
      </c>
      <c r="I134" s="2">
        <f>G134*H134</f>
        <v>773.95680000000004</v>
      </c>
    </row>
    <row r="135" spans="2:9" x14ac:dyDescent="0.25">
      <c r="B135" s="18"/>
      <c r="C135" s="19"/>
      <c r="D135" s="19"/>
      <c r="E135" s="19"/>
      <c r="F135" s="19"/>
      <c r="G135" s="20"/>
      <c r="H135" s="5" t="s">
        <v>15</v>
      </c>
      <c r="I135" s="2">
        <f>I134/1000</f>
        <v>0.7739568</v>
      </c>
    </row>
    <row r="136" spans="2:9" x14ac:dyDescent="0.25">
      <c r="G136" s="7"/>
      <c r="I136" s="7"/>
    </row>
    <row r="137" spans="2:9" x14ac:dyDescent="0.25">
      <c r="B137" s="7"/>
      <c r="C137" s="7"/>
      <c r="D137" s="7"/>
      <c r="E137" s="7"/>
      <c r="F137" s="7"/>
      <c r="G137" s="7"/>
      <c r="H137" s="7"/>
      <c r="I137" s="7"/>
    </row>
    <row r="138" spans="2:9" x14ac:dyDescent="0.25">
      <c r="B138" s="8" t="s">
        <v>4</v>
      </c>
      <c r="C138" s="8" t="s">
        <v>9</v>
      </c>
    </row>
    <row r="139" spans="2:9" x14ac:dyDescent="0.25">
      <c r="B139" s="9" t="s">
        <v>8</v>
      </c>
      <c r="C139" s="4">
        <f>H149</f>
        <v>8.3167999999999992E-3</v>
      </c>
    </row>
    <row r="140" spans="2:9" x14ac:dyDescent="0.25">
      <c r="B140" s="9" t="s">
        <v>6</v>
      </c>
      <c r="C140" s="4">
        <f>H153</f>
        <v>2.1343999999999998E-3</v>
      </c>
    </row>
    <row r="141" spans="2:9" x14ac:dyDescent="0.25">
      <c r="B141" s="9" t="s">
        <v>0</v>
      </c>
      <c r="C141" s="4">
        <f>I157</f>
        <v>4.2000000000000002E-4</v>
      </c>
    </row>
    <row r="142" spans="2:9" x14ac:dyDescent="0.25">
      <c r="B142" s="9" t="s">
        <v>7</v>
      </c>
      <c r="C142" s="4">
        <f>J164</f>
        <v>5.3268480000000007E-2</v>
      </c>
    </row>
    <row r="143" spans="2:9" x14ac:dyDescent="0.25">
      <c r="B143" s="9" t="s">
        <v>40</v>
      </c>
      <c r="C143" s="4">
        <f>I168</f>
        <v>0.7739568</v>
      </c>
    </row>
    <row r="144" spans="2:9" x14ac:dyDescent="0.25">
      <c r="B144" s="11" t="s">
        <v>3</v>
      </c>
      <c r="C144" s="12">
        <f>SUM(C139:C143)</f>
        <v>0.83809648000000003</v>
      </c>
    </row>
    <row r="146" spans="2:10" x14ac:dyDescent="0.25">
      <c r="B146" s="3" t="s">
        <v>31</v>
      </c>
      <c r="C146" s="16"/>
      <c r="D146" s="16"/>
      <c r="E146" s="16"/>
      <c r="F146" s="16"/>
      <c r="G146" s="16"/>
      <c r="H146" s="16"/>
    </row>
    <row r="147" spans="2:10" ht="45" x14ac:dyDescent="0.25">
      <c r="B147" s="6" t="s">
        <v>18</v>
      </c>
      <c r="C147" s="6" t="s">
        <v>10</v>
      </c>
      <c r="D147" s="6" t="s">
        <v>11</v>
      </c>
      <c r="E147" s="6" t="s">
        <v>12</v>
      </c>
      <c r="F147" s="5" t="s">
        <v>13</v>
      </c>
      <c r="G147" s="6" t="s">
        <v>2</v>
      </c>
      <c r="H147" s="6" t="s">
        <v>14</v>
      </c>
    </row>
    <row r="148" spans="2:10" x14ac:dyDescent="0.25">
      <c r="B148" s="2" t="s">
        <v>5</v>
      </c>
      <c r="C148" s="2">
        <v>2</v>
      </c>
      <c r="D148" s="2">
        <v>1</v>
      </c>
      <c r="E148" s="2">
        <v>2.2599999999999998</v>
      </c>
      <c r="F148" s="2">
        <f>C148*D148*E148</f>
        <v>4.5199999999999996</v>
      </c>
      <c r="G148" s="2">
        <v>1.84</v>
      </c>
      <c r="H148" s="2">
        <f>F148*G148</f>
        <v>8.3167999999999989</v>
      </c>
    </row>
    <row r="149" spans="2:10" x14ac:dyDescent="0.25">
      <c r="B149" s="17"/>
      <c r="C149" s="17"/>
      <c r="D149" s="17"/>
      <c r="E149" s="17"/>
      <c r="F149" s="17"/>
      <c r="G149" s="5" t="s">
        <v>15</v>
      </c>
      <c r="H149" s="2">
        <f>H148/1000</f>
        <v>8.3167999999999992E-3</v>
      </c>
    </row>
    <row r="150" spans="2:10" x14ac:dyDescent="0.25">
      <c r="G150" s="7"/>
    </row>
    <row r="151" spans="2:10" ht="45" x14ac:dyDescent="0.25">
      <c r="B151" s="6" t="s">
        <v>18</v>
      </c>
      <c r="C151" s="6" t="s">
        <v>10</v>
      </c>
      <c r="D151" s="6" t="s">
        <v>16</v>
      </c>
      <c r="E151" s="6" t="s">
        <v>17</v>
      </c>
      <c r="F151" s="5" t="s">
        <v>13</v>
      </c>
      <c r="G151" s="6" t="s">
        <v>2</v>
      </c>
      <c r="H151" s="6" t="s">
        <v>14</v>
      </c>
    </row>
    <row r="152" spans="2:10" x14ac:dyDescent="0.25">
      <c r="B152" s="2" t="s">
        <v>6</v>
      </c>
      <c r="C152" s="2">
        <v>2</v>
      </c>
      <c r="D152" s="2">
        <v>1</v>
      </c>
      <c r="E152" s="2">
        <v>0.57999999999999996</v>
      </c>
      <c r="F152" s="2">
        <f>C152*D152*E152</f>
        <v>1.1599999999999999</v>
      </c>
      <c r="G152" s="2">
        <v>1.84</v>
      </c>
      <c r="H152" s="2">
        <f>F152*G152</f>
        <v>2.1343999999999999</v>
      </c>
    </row>
    <row r="153" spans="2:10" x14ac:dyDescent="0.25">
      <c r="B153" s="17"/>
      <c r="C153" s="17"/>
      <c r="D153" s="17"/>
      <c r="E153" s="17"/>
      <c r="F153" s="17"/>
      <c r="G153" s="5" t="s">
        <v>15</v>
      </c>
      <c r="H153" s="2">
        <f>H152/1000</f>
        <v>2.1343999999999998E-3</v>
      </c>
    </row>
    <row r="154" spans="2:10" x14ac:dyDescent="0.25">
      <c r="G154" s="7"/>
    </row>
    <row r="155" spans="2:10" ht="45" x14ac:dyDescent="0.25">
      <c r="B155" s="6" t="s">
        <v>18</v>
      </c>
      <c r="C155" s="6" t="s">
        <v>20</v>
      </c>
      <c r="D155" s="6" t="s">
        <v>22</v>
      </c>
      <c r="E155" s="6" t="s">
        <v>36</v>
      </c>
      <c r="F155" s="6" t="s">
        <v>37</v>
      </c>
      <c r="G155" s="6" t="s">
        <v>38</v>
      </c>
      <c r="H155" s="6" t="s">
        <v>39</v>
      </c>
      <c r="I155" s="6" t="s">
        <v>14</v>
      </c>
    </row>
    <row r="156" spans="2:10" x14ac:dyDescent="0.25">
      <c r="B156" s="2" t="s">
        <v>0</v>
      </c>
      <c r="C156" s="2">
        <v>5</v>
      </c>
      <c r="D156" s="2">
        <v>30</v>
      </c>
      <c r="E156" s="15">
        <v>1</v>
      </c>
      <c r="F156" s="2">
        <v>0.25</v>
      </c>
      <c r="G156" s="2">
        <v>3</v>
      </c>
      <c r="H156" s="2">
        <v>0.14000000000000001</v>
      </c>
      <c r="I156" s="2">
        <f>G156*H156</f>
        <v>0.42000000000000004</v>
      </c>
    </row>
    <row r="157" spans="2:10" x14ac:dyDescent="0.25">
      <c r="B157" s="18"/>
      <c r="C157" s="19"/>
      <c r="D157" s="19"/>
      <c r="E157" s="19"/>
      <c r="F157" s="19"/>
      <c r="G157" s="20"/>
      <c r="H157" s="5" t="s">
        <v>15</v>
      </c>
      <c r="I157" s="2">
        <f>I156/1000</f>
        <v>4.2000000000000002E-4</v>
      </c>
    </row>
    <row r="158" spans="2:10" x14ac:dyDescent="0.25">
      <c r="G158" s="7"/>
    </row>
    <row r="159" spans="2:10" x14ac:dyDescent="0.25">
      <c r="B159" s="24" t="s">
        <v>7</v>
      </c>
      <c r="C159" s="24"/>
      <c r="D159" s="24"/>
      <c r="E159" s="24"/>
      <c r="F159" s="24"/>
      <c r="G159" s="24"/>
      <c r="H159" s="24"/>
      <c r="I159" s="24"/>
      <c r="J159" s="24"/>
    </row>
    <row r="160" spans="2:10" ht="45" x14ac:dyDescent="0.25">
      <c r="B160" s="6" t="s">
        <v>18</v>
      </c>
      <c r="C160" s="6" t="s">
        <v>20</v>
      </c>
      <c r="D160" s="6" t="s">
        <v>21</v>
      </c>
      <c r="E160" s="6" t="s">
        <v>22</v>
      </c>
      <c r="F160" s="5" t="s">
        <v>23</v>
      </c>
      <c r="G160" s="6" t="s">
        <v>24</v>
      </c>
      <c r="H160" s="6" t="s">
        <v>25</v>
      </c>
      <c r="I160" s="6" t="s">
        <v>2</v>
      </c>
      <c r="J160" s="6" t="s">
        <v>14</v>
      </c>
    </row>
    <row r="161" spans="2:10" x14ac:dyDescent="0.25">
      <c r="B161" s="2" t="s">
        <v>19</v>
      </c>
      <c r="C161" s="2">
        <v>2</v>
      </c>
      <c r="D161" s="2">
        <v>30</v>
      </c>
      <c r="E161" s="2">
        <f>D161*C161</f>
        <v>60</v>
      </c>
      <c r="F161" s="2">
        <f>E161*8</f>
        <v>480</v>
      </c>
      <c r="G161" s="2">
        <v>300</v>
      </c>
      <c r="H161" s="2">
        <v>345.6</v>
      </c>
      <c r="I161" s="2">
        <v>0.13600000000000001</v>
      </c>
      <c r="J161" s="2">
        <f>H161*I161</f>
        <v>47.001600000000003</v>
      </c>
    </row>
    <row r="162" spans="2:10" x14ac:dyDescent="0.25">
      <c r="B162" s="2" t="s">
        <v>26</v>
      </c>
      <c r="C162" s="2">
        <v>4</v>
      </c>
      <c r="D162" s="2">
        <v>30</v>
      </c>
      <c r="E162" s="2">
        <f>D162*C162</f>
        <v>120</v>
      </c>
      <c r="F162" s="2">
        <f>E162*8</f>
        <v>960</v>
      </c>
      <c r="G162" s="2">
        <v>20</v>
      </c>
      <c r="H162" s="2">
        <v>23.04</v>
      </c>
      <c r="I162" s="2">
        <v>0.13600000000000001</v>
      </c>
      <c r="J162" s="2">
        <f>H162*I162</f>
        <v>3.1334400000000002</v>
      </c>
    </row>
    <row r="163" spans="2:10" x14ac:dyDescent="0.25">
      <c r="B163" s="2" t="s">
        <v>1</v>
      </c>
      <c r="C163" s="2">
        <v>1</v>
      </c>
      <c r="D163" s="2">
        <v>30</v>
      </c>
      <c r="E163" s="2">
        <f>D163*C163</f>
        <v>30</v>
      </c>
      <c r="F163" s="2">
        <f>E163*8</f>
        <v>240</v>
      </c>
      <c r="G163" s="2">
        <v>20</v>
      </c>
      <c r="H163" s="2">
        <v>23.04</v>
      </c>
      <c r="I163" s="2">
        <v>0.13600000000000001</v>
      </c>
      <c r="J163" s="2">
        <f>H163*I163</f>
        <v>3.1334400000000002</v>
      </c>
    </row>
    <row r="164" spans="2:10" x14ac:dyDescent="0.25">
      <c r="B164" s="21"/>
      <c r="C164" s="22"/>
      <c r="D164" s="22"/>
      <c r="E164" s="22"/>
      <c r="F164" s="22"/>
      <c r="G164" s="22"/>
      <c r="H164" s="23"/>
      <c r="I164" s="5" t="s">
        <v>15</v>
      </c>
      <c r="J164" s="2">
        <f>(J161+J162+J163)/1000</f>
        <v>5.3268480000000007E-2</v>
      </c>
    </row>
    <row r="165" spans="2:10" x14ac:dyDescent="0.25">
      <c r="B165" s="7"/>
      <c r="C165" s="7"/>
      <c r="D165" s="7"/>
      <c r="E165" s="7"/>
      <c r="F165" s="7"/>
      <c r="G165" s="7"/>
      <c r="H165" s="7"/>
      <c r="I165" s="7"/>
    </row>
    <row r="166" spans="2:10" ht="45" x14ac:dyDescent="0.25">
      <c r="B166" s="6" t="s">
        <v>18</v>
      </c>
      <c r="C166" s="6" t="s">
        <v>20</v>
      </c>
      <c r="D166" s="6" t="s">
        <v>22</v>
      </c>
      <c r="E166" s="6" t="s">
        <v>41</v>
      </c>
      <c r="F166" s="6" t="s">
        <v>42</v>
      </c>
      <c r="G166" s="6" t="s">
        <v>44</v>
      </c>
      <c r="H166" s="6" t="s">
        <v>45</v>
      </c>
      <c r="I166" s="6" t="s">
        <v>14</v>
      </c>
    </row>
    <row r="167" spans="2:10" x14ac:dyDescent="0.25">
      <c r="B167" s="2" t="s">
        <v>40</v>
      </c>
      <c r="C167" s="2">
        <v>1</v>
      </c>
      <c r="D167" s="2">
        <v>30</v>
      </c>
      <c r="E167" s="10">
        <v>3</v>
      </c>
      <c r="F167" s="2">
        <f>E167*D167</f>
        <v>90</v>
      </c>
      <c r="G167" s="2">
        <f>F167*3.785</f>
        <v>340.65000000000003</v>
      </c>
      <c r="H167" s="2">
        <v>2.2719999999999998</v>
      </c>
      <c r="I167" s="2">
        <f>G167*H167</f>
        <v>773.95680000000004</v>
      </c>
    </row>
    <row r="168" spans="2:10" x14ac:dyDescent="0.25">
      <c r="B168" s="18"/>
      <c r="C168" s="19"/>
      <c r="D168" s="19"/>
      <c r="E168" s="19"/>
      <c r="F168" s="19"/>
      <c r="G168" s="20"/>
      <c r="H168" s="5" t="s">
        <v>15</v>
      </c>
      <c r="I168" s="2">
        <f>I167/1000</f>
        <v>0.7739568</v>
      </c>
    </row>
    <row r="169" spans="2:10" x14ac:dyDescent="0.25">
      <c r="B169" s="7"/>
      <c r="C169" s="7"/>
      <c r="D169" s="7"/>
      <c r="E169" s="7"/>
      <c r="F169" s="7"/>
      <c r="G169" s="7"/>
      <c r="H169" s="7"/>
      <c r="I169" s="7"/>
    </row>
    <row r="170" spans="2:10" x14ac:dyDescent="0.25">
      <c r="B170" s="7"/>
      <c r="C170" s="7"/>
      <c r="D170" s="7"/>
      <c r="E170" s="7"/>
      <c r="F170" s="7"/>
      <c r="G170" s="7"/>
      <c r="H170" s="7"/>
      <c r="I170" s="7"/>
    </row>
    <row r="171" spans="2:10" x14ac:dyDescent="0.25">
      <c r="B171" s="24" t="s">
        <v>35</v>
      </c>
      <c r="C171" s="24"/>
      <c r="D171" s="7"/>
      <c r="E171" s="7"/>
      <c r="F171" s="7"/>
      <c r="G171" s="7"/>
      <c r="H171" s="7"/>
      <c r="I171" s="7"/>
    </row>
    <row r="172" spans="2:10" x14ac:dyDescent="0.25">
      <c r="B172" s="13" t="s">
        <v>27</v>
      </c>
      <c r="C172" s="14">
        <f>C9</f>
        <v>0.82973744000000005</v>
      </c>
      <c r="D172" s="7"/>
      <c r="E172" s="7"/>
      <c r="F172" s="7"/>
      <c r="G172" s="7"/>
      <c r="H172" s="7"/>
      <c r="I172" s="7"/>
    </row>
    <row r="173" spans="2:10" x14ac:dyDescent="0.25">
      <c r="B173" s="13" t="s">
        <v>28</v>
      </c>
      <c r="C173" s="14">
        <f>C40</f>
        <v>0.83809648000000003</v>
      </c>
      <c r="D173" s="7"/>
      <c r="E173" s="7"/>
      <c r="F173" s="7"/>
      <c r="G173" s="7"/>
      <c r="H173" s="7"/>
      <c r="I173" s="7"/>
    </row>
    <row r="174" spans="2:10" x14ac:dyDescent="0.25">
      <c r="B174" s="13" t="s">
        <v>29</v>
      </c>
      <c r="C174" s="14">
        <f>C73</f>
        <v>0.83809648000000003</v>
      </c>
      <c r="D174" s="7"/>
      <c r="E174" s="7"/>
      <c r="F174" s="7"/>
      <c r="G174" s="7"/>
      <c r="H174" s="7"/>
      <c r="I174" s="7"/>
    </row>
    <row r="175" spans="2:10" x14ac:dyDescent="0.25">
      <c r="B175" s="13" t="s">
        <v>30</v>
      </c>
      <c r="C175" s="14">
        <f>C107</f>
        <v>0.87506141754592215</v>
      </c>
      <c r="D175" s="7"/>
      <c r="E175" s="7"/>
      <c r="F175" s="7"/>
      <c r="G175" s="7"/>
      <c r="H175" s="7"/>
      <c r="I175" s="7"/>
    </row>
    <row r="176" spans="2:10" x14ac:dyDescent="0.25">
      <c r="B176" s="2" t="s">
        <v>31</v>
      </c>
      <c r="C176" s="14">
        <f>C144</f>
        <v>0.83809648000000003</v>
      </c>
      <c r="D176" s="7"/>
      <c r="E176" s="7"/>
      <c r="F176" s="7"/>
      <c r="G176" s="7"/>
      <c r="H176" s="7"/>
      <c r="I176" s="7"/>
    </row>
    <row r="177" spans="2:9" x14ac:dyDescent="0.25">
      <c r="B177" s="7"/>
      <c r="C177" s="7"/>
      <c r="D177" s="7"/>
      <c r="E177" s="7"/>
      <c r="F177" s="7"/>
      <c r="G177" s="7"/>
      <c r="H177" s="7"/>
      <c r="I177" s="7"/>
    </row>
    <row r="178" spans="2:9" x14ac:dyDescent="0.25">
      <c r="B178" s="7"/>
      <c r="C178" s="7"/>
      <c r="D178" s="7"/>
      <c r="E178" s="7"/>
      <c r="F178" s="7"/>
      <c r="G178" s="7"/>
      <c r="H178" s="7"/>
      <c r="I178" s="7"/>
    </row>
    <row r="179" spans="2:9" x14ac:dyDescent="0.25">
      <c r="B179" s="7"/>
      <c r="C179" s="7"/>
      <c r="D179" s="7"/>
      <c r="E179" s="7"/>
      <c r="F179" s="7"/>
      <c r="G179" s="7"/>
      <c r="H179" s="7"/>
      <c r="I179" s="7"/>
    </row>
    <row r="180" spans="2:9" x14ac:dyDescent="0.25">
      <c r="B180" s="7"/>
      <c r="C180" s="7"/>
      <c r="D180" s="7"/>
      <c r="E180" s="7"/>
      <c r="F180" s="7"/>
      <c r="G180" s="7"/>
      <c r="H180" s="7"/>
      <c r="I180" s="7"/>
    </row>
    <row r="181" spans="2:9" x14ac:dyDescent="0.25">
      <c r="B181" s="7"/>
      <c r="C181" s="7"/>
      <c r="D181" s="7"/>
      <c r="E181" s="7"/>
      <c r="F181" s="7"/>
      <c r="G181" s="7"/>
      <c r="H181" s="7"/>
      <c r="I181" s="7"/>
    </row>
    <row r="182" spans="2:9" x14ac:dyDescent="0.25">
      <c r="B182" s="7"/>
      <c r="C182" s="7"/>
      <c r="D182" s="7"/>
      <c r="E182" s="7"/>
      <c r="F182" s="7"/>
      <c r="G182" s="7"/>
      <c r="H182" s="7"/>
      <c r="I182" s="7"/>
    </row>
    <row r="183" spans="2:9" x14ac:dyDescent="0.25">
      <c r="B183" s="7"/>
      <c r="C183" s="7"/>
      <c r="D183" s="7"/>
      <c r="E183" s="7"/>
      <c r="F183" s="7"/>
      <c r="G183" s="7"/>
      <c r="H183" s="7"/>
      <c r="I183" s="7"/>
    </row>
    <row r="184" spans="2:9" x14ac:dyDescent="0.25">
      <c r="B184" s="7"/>
      <c r="C184" s="7"/>
      <c r="D184" s="7"/>
      <c r="E184" s="7"/>
      <c r="F184" s="7"/>
      <c r="G184" s="7"/>
      <c r="H184" s="7"/>
      <c r="I184" s="7"/>
    </row>
    <row r="185" spans="2:9" x14ac:dyDescent="0.25">
      <c r="B185" s="7"/>
      <c r="C185" s="7"/>
      <c r="D185" s="7"/>
      <c r="E185" s="7"/>
      <c r="F185" s="7"/>
      <c r="G185" s="7"/>
      <c r="H185" s="7"/>
      <c r="I185" s="7"/>
    </row>
    <row r="186" spans="2:9" x14ac:dyDescent="0.25">
      <c r="B186" s="7"/>
      <c r="C186" s="7"/>
      <c r="D186" s="7"/>
      <c r="E186" s="7"/>
      <c r="F186" s="7"/>
      <c r="G186" s="7"/>
      <c r="H186" s="7"/>
      <c r="I186" s="7"/>
    </row>
    <row r="187" spans="2:9" x14ac:dyDescent="0.25">
      <c r="B187" s="7"/>
      <c r="C187" s="7"/>
      <c r="D187" s="7"/>
      <c r="E187" s="7"/>
      <c r="F187" s="7"/>
      <c r="G187" s="7"/>
      <c r="H187" s="7"/>
      <c r="I187" s="7"/>
    </row>
    <row r="188" spans="2:9" x14ac:dyDescent="0.25">
      <c r="G188" s="7"/>
    </row>
    <row r="189" spans="2:9" x14ac:dyDescent="0.25">
      <c r="G189" s="7"/>
    </row>
    <row r="190" spans="2:9" x14ac:dyDescent="0.25">
      <c r="G190" s="7"/>
    </row>
    <row r="191" spans="2:9" x14ac:dyDescent="0.25">
      <c r="G191" s="7"/>
    </row>
  </sheetData>
  <mergeCells count="37">
    <mergeCell ref="B171:C171"/>
    <mergeCell ref="C146:H146"/>
    <mergeCell ref="B149:F149"/>
    <mergeCell ref="B153:F153"/>
    <mergeCell ref="B159:J159"/>
    <mergeCell ref="B168:G168"/>
    <mergeCell ref="B116:F116"/>
    <mergeCell ref="B122:J122"/>
    <mergeCell ref="B127:H127"/>
    <mergeCell ref="B164:H164"/>
    <mergeCell ref="B131:F131"/>
    <mergeCell ref="B82:F82"/>
    <mergeCell ref="B88:J88"/>
    <mergeCell ref="B93:H93"/>
    <mergeCell ref="C109:H109"/>
    <mergeCell ref="B112:F112"/>
    <mergeCell ref="B49:F49"/>
    <mergeCell ref="B55:J55"/>
    <mergeCell ref="B60:H60"/>
    <mergeCell ref="C75:H75"/>
    <mergeCell ref="B78:F78"/>
    <mergeCell ref="C11:H11"/>
    <mergeCell ref="B14:F14"/>
    <mergeCell ref="B18:F18"/>
    <mergeCell ref="B157:G157"/>
    <mergeCell ref="B120:G120"/>
    <mergeCell ref="B86:G86"/>
    <mergeCell ref="B53:G53"/>
    <mergeCell ref="B22:G22"/>
    <mergeCell ref="B135:G135"/>
    <mergeCell ref="B97:G97"/>
    <mergeCell ref="B64:G64"/>
    <mergeCell ref="B32:G32"/>
    <mergeCell ref="B28:H28"/>
    <mergeCell ref="B24:J24"/>
    <mergeCell ref="C42:H42"/>
    <mergeCell ref="B45:F45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2022-08-13T00:09:04Z</dcterms:created>
  <dcterms:modified xsi:type="dcterms:W3CDTF">2023-07-06T01:14:48Z</dcterms:modified>
</cp:coreProperties>
</file>