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C:\Users\Sergio\Documents\Especialización GSS4\Proyecto Final\Entrega final\"/>
    </mc:Choice>
  </mc:AlternateContent>
  <xr:revisionPtr revIDLastSave="0" documentId="8_{F5731B80-421E-4C64-BED8-767E13933A08}" xr6:coauthVersionLast="47" xr6:coauthVersionMax="47" xr10:uidLastSave="{00000000-0000-0000-0000-000000000000}"/>
  <bookViews>
    <workbookView xWindow="0" yWindow="0" windowWidth="28800" windowHeight="15750" xr2:uid="{00000000-000D-0000-FFFF-FFFF00000000}"/>
  </bookViews>
  <sheets>
    <sheet name="FUNERARIA - SEDE PRINCIPAL" sheetId="56" r:id="rId1"/>
    <sheet name="FUNERARIA - AV SUBA" sheetId="53" r:id="rId2"/>
    <sheet name="FUNERARIA CALLE 98" sheetId="55" r:id="rId3"/>
    <sheet name="CONTROL DE CAMBIOS" sheetId="51" r:id="rId4"/>
    <sheet name="GUIA DE INTERPRETACION " sheetId="35" r:id="rId5"/>
    <sheet name="CLASIFICACION DE PELIGRO" sheetId="33" r:id="rId6"/>
  </sheets>
  <externalReferences>
    <externalReference r:id="rId7"/>
    <externalReference r:id="rId8"/>
  </externalReferences>
  <definedNames>
    <definedName name="_xlnm._FilterDatabase" localSheetId="3" hidden="1">'CONTROL DE CAMBIOS'!#REF!</definedName>
    <definedName name="_xlnm._FilterDatabase" localSheetId="1" hidden="1">'FUNERARIA - AV SUBA'!$A$13:$BL$49</definedName>
    <definedName name="_xlnm._FilterDatabase" localSheetId="0" hidden="1">'FUNERARIA - SEDE PRINCIPAL'!$A$13:$AE$489</definedName>
    <definedName name="_xlnm._FilterDatabase" localSheetId="2" hidden="1">'FUNERARIA CALLE 98'!$A$13:$AU$29</definedName>
    <definedName name="_Regression_Int" localSheetId="3" hidden="1">1</definedName>
    <definedName name="_Regression_Int" localSheetId="1" hidden="1">1</definedName>
    <definedName name="_xlnm.Print_Area" localSheetId="5">'CLASIFICACION DE PELIGRO'!$A$1:$J$14</definedName>
    <definedName name="_xlnm.Print_Area" localSheetId="3">'CONTROL DE CAMBIOS'!#REF!</definedName>
    <definedName name="_xlnm.Print_Area" localSheetId="1">'FUNERARIA - AV SUBA'!$A$1:$AU$49</definedName>
    <definedName name="_xlnm.Print_Area" localSheetId="0">'FUNERARIA - SEDE PRINCIPAL'!$A$1:$AE$489</definedName>
    <definedName name="_xlnm.Print_Area" localSheetId="4">'GUIA DE INTERPRETACION '!$A$1:$J$88</definedName>
    <definedName name="CLASE">#REF!</definedName>
    <definedName name="Consecuencias">[1]Listas!$F$4:$F$7</definedName>
    <definedName name="Descripc">'[2]Listas respuestas'!$A$2:$A$54</definedName>
    <definedName name="Descripción" localSheetId="0">[1]Listas!$M$4:$M$56</definedName>
    <definedName name="Descripción">#REF!</definedName>
    <definedName name="efectos">#REF!</definedName>
    <definedName name="Efectosp">[1]Listas!$K$4:$K$9</definedName>
    <definedName name="FACTOR">#REF!</definedName>
    <definedName name="Nef">[1]Listas!$B$4:$B$7</definedName>
    <definedName name="NEx">[1]Listas!$D$4:$D$7</definedName>
    <definedName name="p">#REF!</definedName>
    <definedName name="PRO" localSheetId="3">'CONTROL DE CAMBIOS'!#REF!</definedName>
    <definedName name="PRO" localSheetId="1">'FUNERARIA - AV SUBA'!$A$13:$Y$24</definedName>
    <definedName name="PRO">#REF!</definedName>
    <definedName name="Rutinarias">[1]Listas!$L$4:$L$5</definedName>
    <definedName name="_xlnm.Print_Titles" localSheetId="3">'CONTROL DE CAMBIOS'!#REF!</definedName>
    <definedName name="_xlnm.Print_Titles" localSheetId="1">'FUNERARIA - AV SUBA'!$12:$13</definedName>
    <definedName name="_xlnm.Print_Titles" localSheetId="0">'FUNERARIA - SEDE PRINCIPAL'!$12:$13</definedName>
    <definedName name="Títulos_a_imprimir_IM" localSheetId="3">'CONTROL DE CAMBIOS'!#REF!</definedName>
    <definedName name="Títulos_a_imprimir_IM" localSheetId="1">'FUNERARIA - AV SUBA'!$12:$12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489" i="56" l="1"/>
  <c r="N489" i="56"/>
  <c r="L489" i="56"/>
  <c r="R488" i="56"/>
  <c r="N488" i="56"/>
  <c r="L488" i="56"/>
  <c r="R487" i="56"/>
  <c r="N487" i="56"/>
  <c r="O487" i="56" s="1"/>
  <c r="P487" i="56" s="1"/>
  <c r="L487" i="56"/>
  <c r="R486" i="56"/>
  <c r="N486" i="56"/>
  <c r="O486" i="56" s="1"/>
  <c r="P486" i="56" s="1"/>
  <c r="L486" i="56"/>
  <c r="R485" i="56"/>
  <c r="N485" i="56"/>
  <c r="O485" i="56" s="1"/>
  <c r="P485" i="56" s="1"/>
  <c r="L485" i="56"/>
  <c r="R484" i="56"/>
  <c r="S484" i="56" s="1"/>
  <c r="N484" i="56"/>
  <c r="O484" i="56" s="1"/>
  <c r="P484" i="56" s="1"/>
  <c r="L484" i="56"/>
  <c r="R483" i="56"/>
  <c r="N483" i="56"/>
  <c r="O483" i="56" s="1"/>
  <c r="P483" i="56" s="1"/>
  <c r="L483" i="56"/>
  <c r="R482" i="56"/>
  <c r="N482" i="56"/>
  <c r="O482" i="56" s="1"/>
  <c r="P482" i="56" s="1"/>
  <c r="L482" i="56"/>
  <c r="R481" i="56"/>
  <c r="N481" i="56"/>
  <c r="O481" i="56" s="1"/>
  <c r="P481" i="56" s="1"/>
  <c r="L481" i="56"/>
  <c r="R480" i="56"/>
  <c r="S480" i="56" s="1"/>
  <c r="N480" i="56"/>
  <c r="O480" i="56" s="1"/>
  <c r="P480" i="56" s="1"/>
  <c r="L480" i="56"/>
  <c r="R479" i="56"/>
  <c r="N479" i="56"/>
  <c r="O479" i="56" s="1"/>
  <c r="P479" i="56" s="1"/>
  <c r="L479" i="56"/>
  <c r="R478" i="56"/>
  <c r="N478" i="56"/>
  <c r="O478" i="56" s="1"/>
  <c r="P478" i="56" s="1"/>
  <c r="L478" i="56"/>
  <c r="R477" i="56"/>
  <c r="N477" i="56"/>
  <c r="O477" i="56" s="1"/>
  <c r="P477" i="56" s="1"/>
  <c r="L477" i="56"/>
  <c r="R476" i="56"/>
  <c r="S476" i="56" s="1"/>
  <c r="N476" i="56"/>
  <c r="O476" i="56" s="1"/>
  <c r="P476" i="56" s="1"/>
  <c r="L476" i="56"/>
  <c r="R475" i="56"/>
  <c r="N475" i="56"/>
  <c r="O475" i="56" s="1"/>
  <c r="P475" i="56" s="1"/>
  <c r="L475" i="56"/>
  <c r="R474" i="56"/>
  <c r="N474" i="56"/>
  <c r="O474" i="56" s="1"/>
  <c r="P474" i="56" s="1"/>
  <c r="L474" i="56"/>
  <c r="R473" i="56"/>
  <c r="N473" i="56"/>
  <c r="O473" i="56" s="1"/>
  <c r="P473" i="56" s="1"/>
  <c r="L473" i="56"/>
  <c r="R472" i="56"/>
  <c r="S472" i="56" s="1"/>
  <c r="N472" i="56"/>
  <c r="O472" i="56" s="1"/>
  <c r="P472" i="56" s="1"/>
  <c r="L472" i="56"/>
  <c r="R471" i="56"/>
  <c r="N471" i="56"/>
  <c r="O471" i="56" s="1"/>
  <c r="P471" i="56" s="1"/>
  <c r="L471" i="56"/>
  <c r="R470" i="56"/>
  <c r="N470" i="56"/>
  <c r="L470" i="56"/>
  <c r="R469" i="56"/>
  <c r="N469" i="56"/>
  <c r="L469" i="56"/>
  <c r="R468" i="56"/>
  <c r="N468" i="56"/>
  <c r="L468" i="56"/>
  <c r="R467" i="56"/>
  <c r="N467" i="56"/>
  <c r="O467" i="56" s="1"/>
  <c r="P467" i="56" s="1"/>
  <c r="L467" i="56"/>
  <c r="R466" i="56"/>
  <c r="N466" i="56"/>
  <c r="L466" i="56"/>
  <c r="R465" i="56"/>
  <c r="N465" i="56"/>
  <c r="L465" i="56"/>
  <c r="R464" i="56"/>
  <c r="N464" i="56"/>
  <c r="L464" i="56"/>
  <c r="R463" i="56"/>
  <c r="N463" i="56"/>
  <c r="O463" i="56" s="1"/>
  <c r="P463" i="56" s="1"/>
  <c r="L463" i="56"/>
  <c r="R462" i="56"/>
  <c r="N462" i="56"/>
  <c r="L462" i="56"/>
  <c r="R461" i="56"/>
  <c r="N461" i="56"/>
  <c r="L461" i="56"/>
  <c r="R460" i="56"/>
  <c r="N460" i="56"/>
  <c r="L460" i="56"/>
  <c r="R459" i="56"/>
  <c r="N459" i="56"/>
  <c r="O459" i="56" s="1"/>
  <c r="P459" i="56" s="1"/>
  <c r="L459" i="56"/>
  <c r="R458" i="56"/>
  <c r="N458" i="56"/>
  <c r="L458" i="56"/>
  <c r="R457" i="56"/>
  <c r="N457" i="56"/>
  <c r="L457" i="56"/>
  <c r="R456" i="56"/>
  <c r="N456" i="56"/>
  <c r="O456" i="56" s="1"/>
  <c r="P456" i="56" s="1"/>
  <c r="L456" i="56"/>
  <c r="R455" i="56"/>
  <c r="N455" i="56"/>
  <c r="L455" i="56"/>
  <c r="R454" i="56"/>
  <c r="N454" i="56"/>
  <c r="L454" i="56"/>
  <c r="R453" i="56"/>
  <c r="N453" i="56"/>
  <c r="L453" i="56"/>
  <c r="R452" i="56"/>
  <c r="N452" i="56"/>
  <c r="O452" i="56" s="1"/>
  <c r="L452" i="56"/>
  <c r="R451" i="56"/>
  <c r="N451" i="56"/>
  <c r="L451" i="56"/>
  <c r="R450" i="56"/>
  <c r="N450" i="56"/>
  <c r="L450" i="56"/>
  <c r="R449" i="56"/>
  <c r="N449" i="56"/>
  <c r="L449" i="56"/>
  <c r="R448" i="56"/>
  <c r="N448" i="56"/>
  <c r="O448" i="56" s="1"/>
  <c r="P448" i="56" s="1"/>
  <c r="L448" i="56"/>
  <c r="R447" i="56"/>
  <c r="N447" i="56"/>
  <c r="L447" i="56"/>
  <c r="R446" i="56"/>
  <c r="N446" i="56"/>
  <c r="L446" i="56"/>
  <c r="R445" i="56"/>
  <c r="N445" i="56"/>
  <c r="L445" i="56"/>
  <c r="R444" i="56"/>
  <c r="N444" i="56"/>
  <c r="L444" i="56"/>
  <c r="R443" i="56"/>
  <c r="N443" i="56"/>
  <c r="L443" i="56"/>
  <c r="R442" i="56"/>
  <c r="N442" i="56"/>
  <c r="L442" i="56"/>
  <c r="R441" i="56"/>
  <c r="N441" i="56"/>
  <c r="L441" i="56"/>
  <c r="R440" i="56"/>
  <c r="N440" i="56"/>
  <c r="L440" i="56"/>
  <c r="R439" i="56"/>
  <c r="N439" i="56"/>
  <c r="L439" i="56"/>
  <c r="R438" i="56"/>
  <c r="S438" i="56" s="1"/>
  <c r="P438" i="56"/>
  <c r="N438" i="56"/>
  <c r="O438" i="56" s="1"/>
  <c r="L438" i="56"/>
  <c r="R437" i="56"/>
  <c r="N437" i="56"/>
  <c r="L437" i="56"/>
  <c r="R436" i="56"/>
  <c r="S436" i="56" s="1"/>
  <c r="P436" i="56"/>
  <c r="N436" i="56"/>
  <c r="O436" i="56" s="1"/>
  <c r="L436" i="56"/>
  <c r="R435" i="56"/>
  <c r="N435" i="56"/>
  <c r="L435" i="56"/>
  <c r="R434" i="56"/>
  <c r="S434" i="56" s="1"/>
  <c r="P434" i="56"/>
  <c r="N434" i="56"/>
  <c r="O434" i="56" s="1"/>
  <c r="L434" i="56"/>
  <c r="R433" i="56"/>
  <c r="N433" i="56"/>
  <c r="L433" i="56"/>
  <c r="R432" i="56"/>
  <c r="S432" i="56" s="1"/>
  <c r="P432" i="56"/>
  <c r="N432" i="56"/>
  <c r="O432" i="56" s="1"/>
  <c r="L432" i="56"/>
  <c r="R431" i="56"/>
  <c r="N431" i="56"/>
  <c r="L431" i="56"/>
  <c r="R430" i="56"/>
  <c r="S430" i="56" s="1"/>
  <c r="P430" i="56"/>
  <c r="N430" i="56"/>
  <c r="O430" i="56" s="1"/>
  <c r="L430" i="56"/>
  <c r="R429" i="56"/>
  <c r="N429" i="56"/>
  <c r="L429" i="56"/>
  <c r="R428" i="56"/>
  <c r="S428" i="56" s="1"/>
  <c r="P428" i="56"/>
  <c r="N428" i="56"/>
  <c r="O428" i="56" s="1"/>
  <c r="L428" i="56"/>
  <c r="R427" i="56"/>
  <c r="N427" i="56"/>
  <c r="L427" i="56"/>
  <c r="R426" i="56"/>
  <c r="S426" i="56" s="1"/>
  <c r="P426" i="56"/>
  <c r="N426" i="56"/>
  <c r="O426" i="56" s="1"/>
  <c r="L426" i="56"/>
  <c r="R425" i="56"/>
  <c r="N425" i="56"/>
  <c r="L425" i="56"/>
  <c r="R424" i="56"/>
  <c r="S424" i="56" s="1"/>
  <c r="P424" i="56"/>
  <c r="N424" i="56"/>
  <c r="O424" i="56" s="1"/>
  <c r="L424" i="56"/>
  <c r="R423" i="56"/>
  <c r="N423" i="56"/>
  <c r="L423" i="56"/>
  <c r="R422" i="56"/>
  <c r="S422" i="56" s="1"/>
  <c r="P422" i="56"/>
  <c r="N422" i="56"/>
  <c r="O422" i="56" s="1"/>
  <c r="L422" i="56"/>
  <c r="R421" i="56"/>
  <c r="N421" i="56"/>
  <c r="L421" i="56"/>
  <c r="R420" i="56"/>
  <c r="S420" i="56" s="1"/>
  <c r="P420" i="56"/>
  <c r="N420" i="56"/>
  <c r="O420" i="56" s="1"/>
  <c r="L420" i="56"/>
  <c r="R419" i="56"/>
  <c r="N419" i="56"/>
  <c r="L419" i="56"/>
  <c r="R418" i="56"/>
  <c r="S418" i="56" s="1"/>
  <c r="P418" i="56"/>
  <c r="N418" i="56"/>
  <c r="O418" i="56" s="1"/>
  <c r="L418" i="56"/>
  <c r="R417" i="56"/>
  <c r="N417" i="56"/>
  <c r="L417" i="56"/>
  <c r="R416" i="56"/>
  <c r="S416" i="56" s="1"/>
  <c r="P416" i="56"/>
  <c r="N416" i="56"/>
  <c r="O416" i="56" s="1"/>
  <c r="L416" i="56"/>
  <c r="R415" i="56"/>
  <c r="N415" i="56"/>
  <c r="L415" i="56"/>
  <c r="R414" i="56"/>
  <c r="S414" i="56" s="1"/>
  <c r="P414" i="56"/>
  <c r="N414" i="56"/>
  <c r="O414" i="56" s="1"/>
  <c r="L414" i="56"/>
  <c r="R413" i="56"/>
  <c r="N413" i="56"/>
  <c r="L413" i="56"/>
  <c r="R412" i="56"/>
  <c r="S412" i="56" s="1"/>
  <c r="P412" i="56"/>
  <c r="N412" i="56"/>
  <c r="O412" i="56" s="1"/>
  <c r="L412" i="56"/>
  <c r="R411" i="56"/>
  <c r="N411" i="56"/>
  <c r="L411" i="56"/>
  <c r="R410" i="56"/>
  <c r="S410" i="56" s="1"/>
  <c r="P410" i="56"/>
  <c r="N410" i="56"/>
  <c r="O410" i="56" s="1"/>
  <c r="L410" i="56"/>
  <c r="R409" i="56"/>
  <c r="N409" i="56"/>
  <c r="L409" i="56"/>
  <c r="R408" i="56"/>
  <c r="S408" i="56" s="1"/>
  <c r="P408" i="56"/>
  <c r="N408" i="56"/>
  <c r="O408" i="56" s="1"/>
  <c r="L408" i="56"/>
  <c r="R407" i="56"/>
  <c r="N407" i="56"/>
  <c r="L407" i="56"/>
  <c r="R406" i="56"/>
  <c r="S406" i="56" s="1"/>
  <c r="P406" i="56"/>
  <c r="N406" i="56"/>
  <c r="O406" i="56" s="1"/>
  <c r="L406" i="56"/>
  <c r="R405" i="56"/>
  <c r="N405" i="56"/>
  <c r="L405" i="56"/>
  <c r="R404" i="56"/>
  <c r="S404" i="56" s="1"/>
  <c r="P404" i="56"/>
  <c r="N404" i="56"/>
  <c r="O404" i="56" s="1"/>
  <c r="L404" i="56"/>
  <c r="R403" i="56"/>
  <c r="N403" i="56"/>
  <c r="L403" i="56"/>
  <c r="R402" i="56"/>
  <c r="S402" i="56" s="1"/>
  <c r="P402" i="56"/>
  <c r="N402" i="56"/>
  <c r="O402" i="56" s="1"/>
  <c r="L402" i="56"/>
  <c r="R401" i="56"/>
  <c r="N401" i="56"/>
  <c r="L401" i="56"/>
  <c r="R400" i="56"/>
  <c r="S400" i="56" s="1"/>
  <c r="P400" i="56"/>
  <c r="N400" i="56"/>
  <c r="O400" i="56" s="1"/>
  <c r="L400" i="56"/>
  <c r="R399" i="56"/>
  <c r="N399" i="56"/>
  <c r="L399" i="56"/>
  <c r="R398" i="56"/>
  <c r="S398" i="56" s="1"/>
  <c r="P398" i="56"/>
  <c r="N398" i="56"/>
  <c r="O398" i="56" s="1"/>
  <c r="L398" i="56"/>
  <c r="R397" i="56"/>
  <c r="N397" i="56"/>
  <c r="L397" i="56"/>
  <c r="R396" i="56"/>
  <c r="S396" i="56" s="1"/>
  <c r="P396" i="56"/>
  <c r="N396" i="56"/>
  <c r="O396" i="56" s="1"/>
  <c r="L396" i="56"/>
  <c r="R395" i="56"/>
  <c r="N395" i="56"/>
  <c r="L395" i="56"/>
  <c r="R394" i="56"/>
  <c r="S394" i="56" s="1"/>
  <c r="P394" i="56"/>
  <c r="N394" i="56"/>
  <c r="O394" i="56" s="1"/>
  <c r="L394" i="56"/>
  <c r="R393" i="56"/>
  <c r="N393" i="56"/>
  <c r="L393" i="56"/>
  <c r="R392" i="56"/>
  <c r="S392" i="56" s="1"/>
  <c r="P392" i="56"/>
  <c r="N392" i="56"/>
  <c r="O392" i="56" s="1"/>
  <c r="L392" i="56"/>
  <c r="R391" i="56"/>
  <c r="N391" i="56"/>
  <c r="L391" i="56"/>
  <c r="R390" i="56"/>
  <c r="S390" i="56" s="1"/>
  <c r="P390" i="56"/>
  <c r="N390" i="56"/>
  <c r="O390" i="56" s="1"/>
  <c r="L390" i="56"/>
  <c r="R389" i="56"/>
  <c r="N389" i="56"/>
  <c r="L389" i="56"/>
  <c r="R388" i="56"/>
  <c r="S388" i="56" s="1"/>
  <c r="P388" i="56"/>
  <c r="N388" i="56"/>
  <c r="O388" i="56" s="1"/>
  <c r="L388" i="56"/>
  <c r="R387" i="56"/>
  <c r="N387" i="56"/>
  <c r="L387" i="56"/>
  <c r="R386" i="56"/>
  <c r="S386" i="56" s="1"/>
  <c r="P386" i="56"/>
  <c r="N386" i="56"/>
  <c r="O386" i="56" s="1"/>
  <c r="L386" i="56"/>
  <c r="R385" i="56"/>
  <c r="N385" i="56"/>
  <c r="L385" i="56"/>
  <c r="R384" i="56"/>
  <c r="S384" i="56" s="1"/>
  <c r="P384" i="56"/>
  <c r="N384" i="56"/>
  <c r="O384" i="56" s="1"/>
  <c r="L384" i="56"/>
  <c r="R383" i="56"/>
  <c r="N383" i="56"/>
  <c r="L383" i="56"/>
  <c r="R382" i="56"/>
  <c r="S382" i="56" s="1"/>
  <c r="N382" i="56"/>
  <c r="O382" i="56" s="1"/>
  <c r="P382" i="56" s="1"/>
  <c r="L382" i="56"/>
  <c r="R381" i="56"/>
  <c r="S381" i="56" s="1"/>
  <c r="N381" i="56"/>
  <c r="O381" i="56" s="1"/>
  <c r="P381" i="56" s="1"/>
  <c r="L381" i="56"/>
  <c r="R380" i="56"/>
  <c r="S380" i="56" s="1"/>
  <c r="N380" i="56"/>
  <c r="O380" i="56" s="1"/>
  <c r="P380" i="56" s="1"/>
  <c r="L380" i="56"/>
  <c r="R379" i="56"/>
  <c r="S379" i="56" s="1"/>
  <c r="N379" i="56"/>
  <c r="O379" i="56" s="1"/>
  <c r="P379" i="56" s="1"/>
  <c r="L379" i="56"/>
  <c r="R378" i="56"/>
  <c r="S378" i="56" s="1"/>
  <c r="N378" i="56"/>
  <c r="O378" i="56" s="1"/>
  <c r="P378" i="56" s="1"/>
  <c r="L378" i="56"/>
  <c r="R377" i="56"/>
  <c r="S377" i="56" s="1"/>
  <c r="N377" i="56"/>
  <c r="O377" i="56" s="1"/>
  <c r="P377" i="56" s="1"/>
  <c r="L377" i="56"/>
  <c r="R376" i="56"/>
  <c r="N376" i="56"/>
  <c r="L376" i="56"/>
  <c r="R375" i="56"/>
  <c r="N375" i="56"/>
  <c r="O375" i="56" s="1"/>
  <c r="L375" i="56"/>
  <c r="R374" i="56"/>
  <c r="N374" i="56"/>
  <c r="L374" i="56"/>
  <c r="R373" i="56"/>
  <c r="N373" i="56"/>
  <c r="O373" i="56" s="1"/>
  <c r="L373" i="56"/>
  <c r="R372" i="56"/>
  <c r="N372" i="56"/>
  <c r="L372" i="56"/>
  <c r="R371" i="56"/>
  <c r="N371" i="56"/>
  <c r="O371" i="56" s="1"/>
  <c r="L371" i="56"/>
  <c r="R370" i="56"/>
  <c r="N370" i="56"/>
  <c r="L370" i="56"/>
  <c r="R369" i="56"/>
  <c r="N369" i="56"/>
  <c r="O369" i="56" s="1"/>
  <c r="L369" i="56"/>
  <c r="R368" i="56"/>
  <c r="N368" i="56"/>
  <c r="L368" i="56"/>
  <c r="R367" i="56"/>
  <c r="N367" i="56"/>
  <c r="O367" i="56" s="1"/>
  <c r="L367" i="56"/>
  <c r="R366" i="56"/>
  <c r="N366" i="56"/>
  <c r="L366" i="56"/>
  <c r="R365" i="56"/>
  <c r="N365" i="56"/>
  <c r="O365" i="56" s="1"/>
  <c r="L365" i="56"/>
  <c r="R364" i="56"/>
  <c r="N364" i="56"/>
  <c r="L364" i="56"/>
  <c r="R363" i="56"/>
  <c r="N363" i="56"/>
  <c r="O363" i="56" s="1"/>
  <c r="L363" i="56"/>
  <c r="R362" i="56"/>
  <c r="N362" i="56"/>
  <c r="L362" i="56"/>
  <c r="R361" i="56"/>
  <c r="N361" i="56"/>
  <c r="O361" i="56" s="1"/>
  <c r="L361" i="56"/>
  <c r="R360" i="56"/>
  <c r="N360" i="56"/>
  <c r="L360" i="56"/>
  <c r="R359" i="56"/>
  <c r="N359" i="56"/>
  <c r="O359" i="56" s="1"/>
  <c r="L359" i="56"/>
  <c r="R358" i="56"/>
  <c r="N358" i="56"/>
  <c r="L358" i="56"/>
  <c r="R357" i="56"/>
  <c r="N357" i="56"/>
  <c r="O357" i="56" s="1"/>
  <c r="L357" i="56"/>
  <c r="R356" i="56"/>
  <c r="N356" i="56"/>
  <c r="L356" i="56"/>
  <c r="R355" i="56"/>
  <c r="N355" i="56"/>
  <c r="O355" i="56" s="1"/>
  <c r="L355" i="56"/>
  <c r="R354" i="56"/>
  <c r="N354" i="56"/>
  <c r="L354" i="56"/>
  <c r="R353" i="56"/>
  <c r="N353" i="56"/>
  <c r="O353" i="56" s="1"/>
  <c r="L353" i="56"/>
  <c r="R352" i="56"/>
  <c r="N352" i="56"/>
  <c r="L352" i="56"/>
  <c r="R351" i="56"/>
  <c r="N351" i="56"/>
  <c r="O351" i="56" s="1"/>
  <c r="L351" i="56"/>
  <c r="R350" i="56"/>
  <c r="N350" i="56"/>
  <c r="L350" i="56"/>
  <c r="R349" i="56"/>
  <c r="N349" i="56"/>
  <c r="O349" i="56" s="1"/>
  <c r="L349" i="56"/>
  <c r="R348" i="56"/>
  <c r="N348" i="56"/>
  <c r="L348" i="56"/>
  <c r="R347" i="56"/>
  <c r="N347" i="56"/>
  <c r="O347" i="56" s="1"/>
  <c r="L347" i="56"/>
  <c r="R346" i="56"/>
  <c r="N346" i="56"/>
  <c r="L346" i="56"/>
  <c r="R345" i="56"/>
  <c r="N345" i="56"/>
  <c r="O345" i="56" s="1"/>
  <c r="L345" i="56"/>
  <c r="R344" i="56"/>
  <c r="N344" i="56"/>
  <c r="L344" i="56"/>
  <c r="R343" i="56"/>
  <c r="N343" i="56"/>
  <c r="O343" i="56" s="1"/>
  <c r="L343" i="56"/>
  <c r="R342" i="56"/>
  <c r="N342" i="56"/>
  <c r="L342" i="56"/>
  <c r="R341" i="56"/>
  <c r="N341" i="56"/>
  <c r="O341" i="56" s="1"/>
  <c r="L341" i="56"/>
  <c r="R340" i="56"/>
  <c r="N340" i="56"/>
  <c r="L340" i="56"/>
  <c r="R339" i="56"/>
  <c r="N339" i="56"/>
  <c r="O339" i="56" s="1"/>
  <c r="L339" i="56"/>
  <c r="R338" i="56"/>
  <c r="N338" i="56"/>
  <c r="L338" i="56"/>
  <c r="R337" i="56"/>
  <c r="N337" i="56"/>
  <c r="O337" i="56" s="1"/>
  <c r="L337" i="56"/>
  <c r="R336" i="56"/>
  <c r="N336" i="56"/>
  <c r="L336" i="56"/>
  <c r="R335" i="56"/>
  <c r="S335" i="56" s="1"/>
  <c r="T335" i="56" s="1"/>
  <c r="N335" i="56"/>
  <c r="O335" i="56" s="1"/>
  <c r="P335" i="56" s="1"/>
  <c r="L335" i="56"/>
  <c r="R334" i="56"/>
  <c r="N334" i="56"/>
  <c r="L334" i="56"/>
  <c r="R333" i="56"/>
  <c r="N333" i="56"/>
  <c r="O333" i="56" s="1"/>
  <c r="P333" i="56" s="1"/>
  <c r="L333" i="56"/>
  <c r="R332" i="56"/>
  <c r="N332" i="56"/>
  <c r="L332" i="56"/>
  <c r="R331" i="56"/>
  <c r="S331" i="56" s="1"/>
  <c r="N331" i="56"/>
  <c r="O331" i="56" s="1"/>
  <c r="P331" i="56" s="1"/>
  <c r="L331" i="56"/>
  <c r="R330" i="56"/>
  <c r="N330" i="56"/>
  <c r="L330" i="56"/>
  <c r="R329" i="56"/>
  <c r="N329" i="56"/>
  <c r="O329" i="56" s="1"/>
  <c r="P329" i="56" s="1"/>
  <c r="L329" i="56"/>
  <c r="R328" i="56"/>
  <c r="S328" i="56" s="1"/>
  <c r="N328" i="56"/>
  <c r="O328" i="56" s="1"/>
  <c r="P328" i="56" s="1"/>
  <c r="L328" i="56"/>
  <c r="R327" i="56"/>
  <c r="S327" i="56" s="1"/>
  <c r="T327" i="56" s="1"/>
  <c r="N327" i="56"/>
  <c r="O327" i="56" s="1"/>
  <c r="P327" i="56" s="1"/>
  <c r="L327" i="56"/>
  <c r="R326" i="56"/>
  <c r="S326" i="56" s="1"/>
  <c r="N326" i="56"/>
  <c r="O326" i="56" s="1"/>
  <c r="P326" i="56" s="1"/>
  <c r="L326" i="56"/>
  <c r="R325" i="56"/>
  <c r="N325" i="56"/>
  <c r="O325" i="56" s="1"/>
  <c r="P325" i="56" s="1"/>
  <c r="L325" i="56"/>
  <c r="R324" i="56"/>
  <c r="S324" i="56" s="1"/>
  <c r="N324" i="56"/>
  <c r="O324" i="56" s="1"/>
  <c r="P324" i="56" s="1"/>
  <c r="L324" i="56"/>
  <c r="R323" i="56"/>
  <c r="S323" i="56" s="1"/>
  <c r="N323" i="56"/>
  <c r="O323" i="56" s="1"/>
  <c r="P323" i="56" s="1"/>
  <c r="L323" i="56"/>
  <c r="R322" i="56"/>
  <c r="S322" i="56" s="1"/>
  <c r="N322" i="56"/>
  <c r="O322" i="56" s="1"/>
  <c r="P322" i="56" s="1"/>
  <c r="L322" i="56"/>
  <c r="R321" i="56"/>
  <c r="N321" i="56"/>
  <c r="O321" i="56" s="1"/>
  <c r="P321" i="56" s="1"/>
  <c r="L321" i="56"/>
  <c r="R320" i="56"/>
  <c r="S320" i="56" s="1"/>
  <c r="N320" i="56"/>
  <c r="O320" i="56" s="1"/>
  <c r="P320" i="56" s="1"/>
  <c r="L320" i="56"/>
  <c r="R319" i="56"/>
  <c r="S319" i="56" s="1"/>
  <c r="T319" i="56" s="1"/>
  <c r="N319" i="56"/>
  <c r="O319" i="56" s="1"/>
  <c r="P319" i="56" s="1"/>
  <c r="L319" i="56"/>
  <c r="R318" i="56"/>
  <c r="S318" i="56" s="1"/>
  <c r="P318" i="56"/>
  <c r="N318" i="56"/>
  <c r="O318" i="56" s="1"/>
  <c r="L318" i="56"/>
  <c r="R317" i="56"/>
  <c r="N317" i="56"/>
  <c r="O317" i="56" s="1"/>
  <c r="L317" i="56"/>
  <c r="R316" i="56"/>
  <c r="S316" i="56" s="1"/>
  <c r="P316" i="56"/>
  <c r="N316" i="56"/>
  <c r="O316" i="56" s="1"/>
  <c r="L316" i="56"/>
  <c r="R315" i="56"/>
  <c r="N315" i="56"/>
  <c r="O315" i="56" s="1"/>
  <c r="L315" i="56"/>
  <c r="R314" i="56"/>
  <c r="S314" i="56" s="1"/>
  <c r="P314" i="56"/>
  <c r="N314" i="56"/>
  <c r="O314" i="56" s="1"/>
  <c r="L314" i="56"/>
  <c r="R313" i="56"/>
  <c r="N313" i="56"/>
  <c r="O313" i="56" s="1"/>
  <c r="L313" i="56"/>
  <c r="R312" i="56"/>
  <c r="S312" i="56" s="1"/>
  <c r="P312" i="56"/>
  <c r="N312" i="56"/>
  <c r="O312" i="56" s="1"/>
  <c r="L312" i="56"/>
  <c r="R311" i="56"/>
  <c r="N311" i="56"/>
  <c r="O311" i="56" s="1"/>
  <c r="L311" i="56"/>
  <c r="R310" i="56"/>
  <c r="S310" i="56" s="1"/>
  <c r="P310" i="56"/>
  <c r="N310" i="56"/>
  <c r="O310" i="56" s="1"/>
  <c r="L310" i="56"/>
  <c r="R309" i="56"/>
  <c r="N309" i="56"/>
  <c r="O309" i="56" s="1"/>
  <c r="L309" i="56"/>
  <c r="R308" i="56"/>
  <c r="S308" i="56" s="1"/>
  <c r="P308" i="56"/>
  <c r="N308" i="56"/>
  <c r="O308" i="56" s="1"/>
  <c r="L308" i="56"/>
  <c r="R307" i="56"/>
  <c r="N307" i="56"/>
  <c r="O307" i="56" s="1"/>
  <c r="L307" i="56"/>
  <c r="R306" i="56"/>
  <c r="S306" i="56" s="1"/>
  <c r="P306" i="56"/>
  <c r="N306" i="56"/>
  <c r="O306" i="56" s="1"/>
  <c r="L306" i="56"/>
  <c r="R305" i="56"/>
  <c r="N305" i="56"/>
  <c r="O305" i="56" s="1"/>
  <c r="L305" i="56"/>
  <c r="R304" i="56"/>
  <c r="S304" i="56" s="1"/>
  <c r="P304" i="56"/>
  <c r="N304" i="56"/>
  <c r="O304" i="56" s="1"/>
  <c r="L304" i="56"/>
  <c r="R303" i="56"/>
  <c r="N303" i="56"/>
  <c r="O303" i="56" s="1"/>
  <c r="L303" i="56"/>
  <c r="R302" i="56"/>
  <c r="S302" i="56" s="1"/>
  <c r="P302" i="56"/>
  <c r="N302" i="56"/>
  <c r="O302" i="56" s="1"/>
  <c r="L302" i="56"/>
  <c r="R301" i="56"/>
  <c r="N301" i="56"/>
  <c r="O301" i="56" s="1"/>
  <c r="L301" i="56"/>
  <c r="R300" i="56"/>
  <c r="S300" i="56" s="1"/>
  <c r="P300" i="56"/>
  <c r="N300" i="56"/>
  <c r="O300" i="56" s="1"/>
  <c r="L300" i="56"/>
  <c r="R299" i="56"/>
  <c r="N299" i="56"/>
  <c r="O299" i="56" s="1"/>
  <c r="L299" i="56"/>
  <c r="R298" i="56"/>
  <c r="S298" i="56" s="1"/>
  <c r="P298" i="56"/>
  <c r="N298" i="56"/>
  <c r="O298" i="56" s="1"/>
  <c r="L298" i="56"/>
  <c r="R297" i="56"/>
  <c r="N297" i="56"/>
  <c r="O297" i="56" s="1"/>
  <c r="L297" i="56"/>
  <c r="R296" i="56"/>
  <c r="S296" i="56" s="1"/>
  <c r="P296" i="56"/>
  <c r="N296" i="56"/>
  <c r="O296" i="56" s="1"/>
  <c r="L296" i="56"/>
  <c r="R295" i="56"/>
  <c r="N295" i="56"/>
  <c r="O295" i="56" s="1"/>
  <c r="L295" i="56"/>
  <c r="R294" i="56"/>
  <c r="S294" i="56" s="1"/>
  <c r="P294" i="56"/>
  <c r="N294" i="56"/>
  <c r="O294" i="56" s="1"/>
  <c r="L294" i="56"/>
  <c r="R293" i="56"/>
  <c r="N293" i="56"/>
  <c r="O293" i="56" s="1"/>
  <c r="L293" i="56"/>
  <c r="R292" i="56"/>
  <c r="S292" i="56" s="1"/>
  <c r="P292" i="56"/>
  <c r="N292" i="56"/>
  <c r="O292" i="56" s="1"/>
  <c r="L292" i="56"/>
  <c r="R291" i="56"/>
  <c r="N291" i="56"/>
  <c r="O291" i="56" s="1"/>
  <c r="L291" i="56"/>
  <c r="R290" i="56"/>
  <c r="S290" i="56" s="1"/>
  <c r="P290" i="56"/>
  <c r="N290" i="56"/>
  <c r="O290" i="56" s="1"/>
  <c r="L290" i="56"/>
  <c r="R289" i="56"/>
  <c r="N289" i="56"/>
  <c r="O289" i="56" s="1"/>
  <c r="L289" i="56"/>
  <c r="R288" i="56"/>
  <c r="S288" i="56" s="1"/>
  <c r="P288" i="56"/>
  <c r="N288" i="56"/>
  <c r="O288" i="56" s="1"/>
  <c r="L288" i="56"/>
  <c r="R287" i="56"/>
  <c r="N287" i="56"/>
  <c r="O287" i="56" s="1"/>
  <c r="L287" i="56"/>
  <c r="R286" i="56"/>
  <c r="S286" i="56" s="1"/>
  <c r="P286" i="56"/>
  <c r="N286" i="56"/>
  <c r="O286" i="56" s="1"/>
  <c r="L286" i="56"/>
  <c r="R285" i="56"/>
  <c r="N285" i="56"/>
  <c r="O285" i="56" s="1"/>
  <c r="L285" i="56"/>
  <c r="R284" i="56"/>
  <c r="S284" i="56" s="1"/>
  <c r="P284" i="56"/>
  <c r="N284" i="56"/>
  <c r="O284" i="56" s="1"/>
  <c r="L284" i="56"/>
  <c r="R283" i="56"/>
  <c r="N283" i="56"/>
  <c r="O283" i="56" s="1"/>
  <c r="L283" i="56"/>
  <c r="R282" i="56"/>
  <c r="S282" i="56" s="1"/>
  <c r="P282" i="56"/>
  <c r="N282" i="56"/>
  <c r="O282" i="56" s="1"/>
  <c r="L282" i="56"/>
  <c r="R281" i="56"/>
  <c r="N281" i="56"/>
  <c r="O281" i="56" s="1"/>
  <c r="L281" i="56"/>
  <c r="R280" i="56"/>
  <c r="S280" i="56" s="1"/>
  <c r="P280" i="56"/>
  <c r="N280" i="56"/>
  <c r="O280" i="56" s="1"/>
  <c r="L280" i="56"/>
  <c r="R279" i="56"/>
  <c r="N279" i="56"/>
  <c r="O279" i="56" s="1"/>
  <c r="L279" i="56"/>
  <c r="R278" i="56"/>
  <c r="S278" i="56" s="1"/>
  <c r="P278" i="56"/>
  <c r="N278" i="56"/>
  <c r="O278" i="56" s="1"/>
  <c r="L278" i="56"/>
  <c r="R277" i="56"/>
  <c r="N277" i="56"/>
  <c r="O277" i="56" s="1"/>
  <c r="L277" i="56"/>
  <c r="R276" i="56"/>
  <c r="S276" i="56" s="1"/>
  <c r="P276" i="56"/>
  <c r="N276" i="56"/>
  <c r="O276" i="56" s="1"/>
  <c r="L276" i="56"/>
  <c r="R275" i="56"/>
  <c r="N275" i="56"/>
  <c r="L275" i="56"/>
  <c r="R274" i="56"/>
  <c r="S274" i="56" s="1"/>
  <c r="P274" i="56"/>
  <c r="N274" i="56"/>
  <c r="O274" i="56" s="1"/>
  <c r="L274" i="56"/>
  <c r="R273" i="56"/>
  <c r="N273" i="56"/>
  <c r="O273" i="56" s="1"/>
  <c r="L273" i="56"/>
  <c r="R272" i="56"/>
  <c r="S272" i="56" s="1"/>
  <c r="P272" i="56"/>
  <c r="N272" i="56"/>
  <c r="O272" i="56" s="1"/>
  <c r="L272" i="56"/>
  <c r="R271" i="56"/>
  <c r="N271" i="56"/>
  <c r="O271" i="56" s="1"/>
  <c r="P271" i="56" s="1"/>
  <c r="L271" i="56"/>
  <c r="R270" i="56"/>
  <c r="S270" i="56" s="1"/>
  <c r="P270" i="56"/>
  <c r="N270" i="56"/>
  <c r="O270" i="56" s="1"/>
  <c r="L270" i="56"/>
  <c r="R269" i="56"/>
  <c r="N269" i="56"/>
  <c r="L269" i="56"/>
  <c r="R268" i="56"/>
  <c r="N268" i="56"/>
  <c r="L268" i="56"/>
  <c r="O268" i="56" s="1"/>
  <c r="P268" i="56" s="1"/>
  <c r="R267" i="56"/>
  <c r="S267" i="56" s="1"/>
  <c r="N267" i="56"/>
  <c r="L267" i="56"/>
  <c r="O267" i="56" s="1"/>
  <c r="P267" i="56" s="1"/>
  <c r="R266" i="56"/>
  <c r="P266" i="56"/>
  <c r="O266" i="56"/>
  <c r="N266" i="56"/>
  <c r="L266" i="56"/>
  <c r="R265" i="56"/>
  <c r="O265" i="56"/>
  <c r="P265" i="56" s="1"/>
  <c r="N265" i="56"/>
  <c r="L265" i="56"/>
  <c r="R264" i="56"/>
  <c r="N264" i="56"/>
  <c r="L264" i="56"/>
  <c r="O264" i="56" s="1"/>
  <c r="P264" i="56" s="1"/>
  <c r="R263" i="56"/>
  <c r="S263" i="56" s="1"/>
  <c r="N263" i="56"/>
  <c r="L263" i="56"/>
  <c r="O263" i="56" s="1"/>
  <c r="P263" i="56" s="1"/>
  <c r="R262" i="56"/>
  <c r="P262" i="56"/>
  <c r="O262" i="56"/>
  <c r="N262" i="56"/>
  <c r="L262" i="56"/>
  <c r="R261" i="56"/>
  <c r="O261" i="56"/>
  <c r="P261" i="56" s="1"/>
  <c r="N261" i="56"/>
  <c r="L261" i="56"/>
  <c r="R260" i="56"/>
  <c r="N260" i="56"/>
  <c r="L260" i="56"/>
  <c r="O260" i="56" s="1"/>
  <c r="P260" i="56" s="1"/>
  <c r="R259" i="56"/>
  <c r="N259" i="56"/>
  <c r="L259" i="56"/>
  <c r="O259" i="56" s="1"/>
  <c r="P259" i="56" s="1"/>
  <c r="R258" i="56"/>
  <c r="P258" i="56"/>
  <c r="O258" i="56"/>
  <c r="N258" i="56"/>
  <c r="L258" i="56"/>
  <c r="R257" i="56"/>
  <c r="O257" i="56"/>
  <c r="P257" i="56" s="1"/>
  <c r="N257" i="56"/>
  <c r="L257" i="56"/>
  <c r="R256" i="56"/>
  <c r="N256" i="56"/>
  <c r="L256" i="56"/>
  <c r="O256" i="56" s="1"/>
  <c r="P256" i="56" s="1"/>
  <c r="R255" i="56"/>
  <c r="N255" i="56"/>
  <c r="L255" i="56"/>
  <c r="O255" i="56" s="1"/>
  <c r="P255" i="56" s="1"/>
  <c r="R254" i="56"/>
  <c r="P254" i="56"/>
  <c r="O254" i="56"/>
  <c r="N254" i="56"/>
  <c r="L254" i="56"/>
  <c r="R253" i="56"/>
  <c r="O253" i="56"/>
  <c r="P253" i="56" s="1"/>
  <c r="N253" i="56"/>
  <c r="L253" i="56"/>
  <c r="R252" i="56"/>
  <c r="N252" i="56"/>
  <c r="L252" i="56"/>
  <c r="O252" i="56" s="1"/>
  <c r="P252" i="56" s="1"/>
  <c r="R251" i="56"/>
  <c r="S251" i="56" s="1"/>
  <c r="N251" i="56"/>
  <c r="L251" i="56"/>
  <c r="O251" i="56" s="1"/>
  <c r="P251" i="56" s="1"/>
  <c r="R250" i="56"/>
  <c r="P250" i="56"/>
  <c r="O250" i="56"/>
  <c r="N250" i="56"/>
  <c r="L250" i="56"/>
  <c r="R249" i="56"/>
  <c r="O249" i="56"/>
  <c r="P249" i="56" s="1"/>
  <c r="N249" i="56"/>
  <c r="L249" i="56"/>
  <c r="R248" i="56"/>
  <c r="N248" i="56"/>
  <c r="L248" i="56"/>
  <c r="O248" i="56" s="1"/>
  <c r="P248" i="56" s="1"/>
  <c r="R247" i="56"/>
  <c r="S247" i="56" s="1"/>
  <c r="N247" i="56"/>
  <c r="L247" i="56"/>
  <c r="O247" i="56" s="1"/>
  <c r="P247" i="56" s="1"/>
  <c r="R246" i="56"/>
  <c r="P246" i="56"/>
  <c r="O246" i="56"/>
  <c r="N246" i="56"/>
  <c r="L246" i="56"/>
  <c r="R245" i="56"/>
  <c r="O245" i="56"/>
  <c r="P245" i="56" s="1"/>
  <c r="N245" i="56"/>
  <c r="L245" i="56"/>
  <c r="R244" i="56"/>
  <c r="N244" i="56"/>
  <c r="L244" i="56"/>
  <c r="O244" i="56" s="1"/>
  <c r="P244" i="56" s="1"/>
  <c r="R243" i="56"/>
  <c r="N243" i="56"/>
  <c r="L243" i="56"/>
  <c r="O243" i="56" s="1"/>
  <c r="P243" i="56" s="1"/>
  <c r="R242" i="56"/>
  <c r="P242" i="56"/>
  <c r="O242" i="56"/>
  <c r="N242" i="56"/>
  <c r="L242" i="56"/>
  <c r="R241" i="56"/>
  <c r="O241" i="56"/>
  <c r="P241" i="56" s="1"/>
  <c r="N241" i="56"/>
  <c r="L241" i="56"/>
  <c r="R240" i="56"/>
  <c r="N240" i="56"/>
  <c r="L240" i="56"/>
  <c r="O240" i="56" s="1"/>
  <c r="P240" i="56" s="1"/>
  <c r="R239" i="56"/>
  <c r="N239" i="56"/>
  <c r="L239" i="56"/>
  <c r="O239" i="56" s="1"/>
  <c r="P239" i="56" s="1"/>
  <c r="R238" i="56"/>
  <c r="P238" i="56"/>
  <c r="O238" i="56"/>
  <c r="N238" i="56"/>
  <c r="L238" i="56"/>
  <c r="R237" i="56"/>
  <c r="O237" i="56"/>
  <c r="P237" i="56" s="1"/>
  <c r="N237" i="56"/>
  <c r="L237" i="56"/>
  <c r="R236" i="56"/>
  <c r="N236" i="56"/>
  <c r="L236" i="56"/>
  <c r="O236" i="56" s="1"/>
  <c r="P236" i="56" s="1"/>
  <c r="R235" i="56"/>
  <c r="S235" i="56" s="1"/>
  <c r="N235" i="56"/>
  <c r="L235" i="56"/>
  <c r="O235" i="56" s="1"/>
  <c r="P235" i="56" s="1"/>
  <c r="R234" i="56"/>
  <c r="P234" i="56"/>
  <c r="O234" i="56"/>
  <c r="N234" i="56"/>
  <c r="L234" i="56"/>
  <c r="R233" i="56"/>
  <c r="O233" i="56"/>
  <c r="P233" i="56" s="1"/>
  <c r="N233" i="56"/>
  <c r="L233" i="56"/>
  <c r="R232" i="56"/>
  <c r="N232" i="56"/>
  <c r="L232" i="56"/>
  <c r="O232" i="56" s="1"/>
  <c r="P232" i="56" s="1"/>
  <c r="R231" i="56"/>
  <c r="S231" i="56" s="1"/>
  <c r="N231" i="56"/>
  <c r="L231" i="56"/>
  <c r="O231" i="56" s="1"/>
  <c r="P231" i="56" s="1"/>
  <c r="R230" i="56"/>
  <c r="P230" i="56"/>
  <c r="O230" i="56"/>
  <c r="N230" i="56"/>
  <c r="L230" i="56"/>
  <c r="U229" i="56"/>
  <c r="R229" i="56"/>
  <c r="S229" i="56" s="1"/>
  <c r="T229" i="56" s="1"/>
  <c r="P229" i="56"/>
  <c r="O229" i="56"/>
  <c r="N229" i="56"/>
  <c r="L229" i="56"/>
  <c r="U228" i="56"/>
  <c r="R228" i="56"/>
  <c r="S228" i="56" s="1"/>
  <c r="T228" i="56" s="1"/>
  <c r="P228" i="56"/>
  <c r="O228" i="56"/>
  <c r="N228" i="56"/>
  <c r="L228" i="56"/>
  <c r="R227" i="56"/>
  <c r="N227" i="56"/>
  <c r="L227" i="56"/>
  <c r="O227" i="56" s="1"/>
  <c r="P227" i="56" s="1"/>
  <c r="R226" i="56"/>
  <c r="S226" i="56" s="1"/>
  <c r="T226" i="56" s="1"/>
  <c r="P226" i="56"/>
  <c r="N226" i="56"/>
  <c r="L226" i="56"/>
  <c r="O226" i="56" s="1"/>
  <c r="R225" i="56"/>
  <c r="P225" i="56"/>
  <c r="N225" i="56"/>
  <c r="L225" i="56"/>
  <c r="O225" i="56" s="1"/>
  <c r="R224" i="56"/>
  <c r="S224" i="56" s="1"/>
  <c r="N224" i="56"/>
  <c r="L224" i="56"/>
  <c r="O224" i="56" s="1"/>
  <c r="P224" i="56" s="1"/>
  <c r="R223" i="56"/>
  <c r="N223" i="56"/>
  <c r="L223" i="56"/>
  <c r="O223" i="56" s="1"/>
  <c r="P223" i="56" s="1"/>
  <c r="R222" i="56"/>
  <c r="S222" i="56" s="1"/>
  <c r="T222" i="56" s="1"/>
  <c r="N222" i="56"/>
  <c r="L222" i="56"/>
  <c r="O222" i="56" s="1"/>
  <c r="P222" i="56" s="1"/>
  <c r="R221" i="56"/>
  <c r="P221" i="56"/>
  <c r="N221" i="56"/>
  <c r="L221" i="56"/>
  <c r="O221" i="56" s="1"/>
  <c r="R220" i="56"/>
  <c r="S220" i="56" s="1"/>
  <c r="N220" i="56"/>
  <c r="L220" i="56"/>
  <c r="O220" i="56" s="1"/>
  <c r="P220" i="56" s="1"/>
  <c r="R219" i="56"/>
  <c r="N219" i="56"/>
  <c r="L219" i="56"/>
  <c r="O219" i="56" s="1"/>
  <c r="P219" i="56" s="1"/>
  <c r="R218" i="56"/>
  <c r="S218" i="56" s="1"/>
  <c r="T218" i="56" s="1"/>
  <c r="N218" i="56"/>
  <c r="L218" i="56"/>
  <c r="O218" i="56" s="1"/>
  <c r="P218" i="56" s="1"/>
  <c r="R217" i="56"/>
  <c r="P217" i="56"/>
  <c r="N217" i="56"/>
  <c r="L217" i="56"/>
  <c r="O217" i="56" s="1"/>
  <c r="R216" i="56"/>
  <c r="S216" i="56" s="1"/>
  <c r="N216" i="56"/>
  <c r="L216" i="56"/>
  <c r="O216" i="56" s="1"/>
  <c r="P216" i="56" s="1"/>
  <c r="R215" i="56"/>
  <c r="N215" i="56"/>
  <c r="L215" i="56"/>
  <c r="O215" i="56" s="1"/>
  <c r="P215" i="56" s="1"/>
  <c r="R214" i="56"/>
  <c r="S214" i="56" s="1"/>
  <c r="T214" i="56" s="1"/>
  <c r="N214" i="56"/>
  <c r="L214" i="56"/>
  <c r="O214" i="56" s="1"/>
  <c r="P214" i="56" s="1"/>
  <c r="R213" i="56"/>
  <c r="P213" i="56"/>
  <c r="N213" i="56"/>
  <c r="L213" i="56"/>
  <c r="O213" i="56" s="1"/>
  <c r="R212" i="56"/>
  <c r="S212" i="56" s="1"/>
  <c r="N212" i="56"/>
  <c r="L212" i="56"/>
  <c r="O212" i="56" s="1"/>
  <c r="P212" i="56" s="1"/>
  <c r="R211" i="56"/>
  <c r="N211" i="56"/>
  <c r="L211" i="56"/>
  <c r="O211" i="56" s="1"/>
  <c r="P211" i="56" s="1"/>
  <c r="R210" i="56"/>
  <c r="S210" i="56" s="1"/>
  <c r="T210" i="56" s="1"/>
  <c r="N210" i="56"/>
  <c r="L210" i="56"/>
  <c r="O210" i="56" s="1"/>
  <c r="P210" i="56" s="1"/>
  <c r="R209" i="56"/>
  <c r="P209" i="56"/>
  <c r="N209" i="56"/>
  <c r="L209" i="56"/>
  <c r="O209" i="56" s="1"/>
  <c r="R208" i="56"/>
  <c r="S208" i="56" s="1"/>
  <c r="N208" i="56"/>
  <c r="L208" i="56"/>
  <c r="O208" i="56" s="1"/>
  <c r="P208" i="56" s="1"/>
  <c r="R207" i="56"/>
  <c r="N207" i="56"/>
  <c r="L207" i="56"/>
  <c r="O207" i="56" s="1"/>
  <c r="P207" i="56" s="1"/>
  <c r="R206" i="56"/>
  <c r="S206" i="56" s="1"/>
  <c r="T206" i="56" s="1"/>
  <c r="N206" i="56"/>
  <c r="L206" i="56"/>
  <c r="O206" i="56" s="1"/>
  <c r="P206" i="56" s="1"/>
  <c r="R205" i="56"/>
  <c r="P205" i="56"/>
  <c r="N205" i="56"/>
  <c r="L205" i="56"/>
  <c r="O205" i="56" s="1"/>
  <c r="R204" i="56"/>
  <c r="S204" i="56" s="1"/>
  <c r="N204" i="56"/>
  <c r="L204" i="56"/>
  <c r="O204" i="56" s="1"/>
  <c r="P204" i="56" s="1"/>
  <c r="R203" i="56"/>
  <c r="N203" i="56"/>
  <c r="L203" i="56"/>
  <c r="O203" i="56" s="1"/>
  <c r="P203" i="56" s="1"/>
  <c r="R202" i="56"/>
  <c r="S202" i="56" s="1"/>
  <c r="T202" i="56" s="1"/>
  <c r="N202" i="56"/>
  <c r="L202" i="56"/>
  <c r="O202" i="56" s="1"/>
  <c r="P202" i="56" s="1"/>
  <c r="R201" i="56"/>
  <c r="P201" i="56"/>
  <c r="N201" i="56"/>
  <c r="L201" i="56"/>
  <c r="O201" i="56" s="1"/>
  <c r="R200" i="56"/>
  <c r="S200" i="56" s="1"/>
  <c r="N200" i="56"/>
  <c r="L200" i="56"/>
  <c r="O200" i="56" s="1"/>
  <c r="P200" i="56" s="1"/>
  <c r="R199" i="56"/>
  <c r="N199" i="56"/>
  <c r="L199" i="56"/>
  <c r="O199" i="56" s="1"/>
  <c r="P199" i="56" s="1"/>
  <c r="R198" i="56"/>
  <c r="N198" i="56"/>
  <c r="O198" i="56" s="1"/>
  <c r="P198" i="56" s="1"/>
  <c r="L198" i="56"/>
  <c r="R197" i="56"/>
  <c r="N197" i="56"/>
  <c r="L197" i="56"/>
  <c r="R196" i="56"/>
  <c r="S196" i="56" s="1"/>
  <c r="N196" i="56"/>
  <c r="O196" i="56" s="1"/>
  <c r="P196" i="56" s="1"/>
  <c r="L196" i="56"/>
  <c r="U195" i="56"/>
  <c r="R195" i="56"/>
  <c r="S195" i="56" s="1"/>
  <c r="T195" i="56" s="1"/>
  <c r="N195" i="56"/>
  <c r="O195" i="56" s="1"/>
  <c r="P195" i="56" s="1"/>
  <c r="L195" i="56"/>
  <c r="R194" i="56"/>
  <c r="S194" i="56" s="1"/>
  <c r="N194" i="56"/>
  <c r="O194" i="56" s="1"/>
  <c r="P194" i="56" s="1"/>
  <c r="L194" i="56"/>
  <c r="R193" i="56"/>
  <c r="S193" i="56" s="1"/>
  <c r="T193" i="56" s="1"/>
  <c r="N193" i="56"/>
  <c r="O193" i="56" s="1"/>
  <c r="P193" i="56" s="1"/>
  <c r="L193" i="56"/>
  <c r="R192" i="56"/>
  <c r="S192" i="56" s="1"/>
  <c r="N192" i="56"/>
  <c r="O192" i="56" s="1"/>
  <c r="P192" i="56" s="1"/>
  <c r="L192" i="56"/>
  <c r="R191" i="56"/>
  <c r="N191" i="56"/>
  <c r="O191" i="56" s="1"/>
  <c r="P191" i="56" s="1"/>
  <c r="L191" i="56"/>
  <c r="R190" i="56"/>
  <c r="S190" i="56" s="1"/>
  <c r="N190" i="56"/>
  <c r="O190" i="56" s="1"/>
  <c r="P190" i="56" s="1"/>
  <c r="L190" i="56"/>
  <c r="R189" i="56"/>
  <c r="N189" i="56"/>
  <c r="O189" i="56" s="1"/>
  <c r="P189" i="56" s="1"/>
  <c r="L189" i="56"/>
  <c r="R188" i="56"/>
  <c r="N188" i="56"/>
  <c r="O188" i="56" s="1"/>
  <c r="P188" i="56" s="1"/>
  <c r="L188" i="56"/>
  <c r="R187" i="56"/>
  <c r="N187" i="56"/>
  <c r="O187" i="56" s="1"/>
  <c r="P187" i="56" s="1"/>
  <c r="L187" i="56"/>
  <c r="R186" i="56"/>
  <c r="N186" i="56"/>
  <c r="O186" i="56" s="1"/>
  <c r="P186" i="56" s="1"/>
  <c r="L186" i="56"/>
  <c r="R185" i="56"/>
  <c r="N185" i="56"/>
  <c r="O185" i="56" s="1"/>
  <c r="P185" i="56" s="1"/>
  <c r="L185" i="56"/>
  <c r="R184" i="56"/>
  <c r="N184" i="56"/>
  <c r="O184" i="56" s="1"/>
  <c r="P184" i="56" s="1"/>
  <c r="L184" i="56"/>
  <c r="R183" i="56"/>
  <c r="N183" i="56"/>
  <c r="O183" i="56" s="1"/>
  <c r="P183" i="56" s="1"/>
  <c r="L183" i="56"/>
  <c r="R182" i="56"/>
  <c r="N182" i="56"/>
  <c r="O182" i="56" s="1"/>
  <c r="P182" i="56" s="1"/>
  <c r="L182" i="56"/>
  <c r="R181" i="56"/>
  <c r="N181" i="56"/>
  <c r="L181" i="56"/>
  <c r="R180" i="56"/>
  <c r="N180" i="56"/>
  <c r="L180" i="56"/>
  <c r="R179" i="56"/>
  <c r="N179" i="56"/>
  <c r="L179" i="56"/>
  <c r="R178" i="56"/>
  <c r="N178" i="56"/>
  <c r="L178" i="56"/>
  <c r="R177" i="56"/>
  <c r="N177" i="56"/>
  <c r="L177" i="56"/>
  <c r="R176" i="56"/>
  <c r="N176" i="56"/>
  <c r="O176" i="56" s="1"/>
  <c r="S176" i="56" s="1"/>
  <c r="L176" i="56"/>
  <c r="R175" i="56"/>
  <c r="N175" i="56"/>
  <c r="L175" i="56"/>
  <c r="R174" i="56"/>
  <c r="S174" i="56" s="1"/>
  <c r="N174" i="56"/>
  <c r="O174" i="56" s="1"/>
  <c r="P174" i="56" s="1"/>
  <c r="L174" i="56"/>
  <c r="R173" i="56"/>
  <c r="N173" i="56"/>
  <c r="L173" i="56"/>
  <c r="R172" i="56"/>
  <c r="S172" i="56" s="1"/>
  <c r="N172" i="56"/>
  <c r="O172" i="56" s="1"/>
  <c r="P172" i="56" s="1"/>
  <c r="L172" i="56"/>
  <c r="R171" i="56"/>
  <c r="N171" i="56"/>
  <c r="L171" i="56"/>
  <c r="R170" i="56"/>
  <c r="S170" i="56" s="1"/>
  <c r="N170" i="56"/>
  <c r="O170" i="56" s="1"/>
  <c r="P170" i="56" s="1"/>
  <c r="L170" i="56"/>
  <c r="R169" i="56"/>
  <c r="N169" i="56"/>
  <c r="L169" i="56"/>
  <c r="R168" i="56"/>
  <c r="S168" i="56" s="1"/>
  <c r="N168" i="56"/>
  <c r="O168" i="56" s="1"/>
  <c r="P168" i="56" s="1"/>
  <c r="L168" i="56"/>
  <c r="R167" i="56"/>
  <c r="N167" i="56"/>
  <c r="L167" i="56"/>
  <c r="R166" i="56"/>
  <c r="S166" i="56" s="1"/>
  <c r="N166" i="56"/>
  <c r="O166" i="56" s="1"/>
  <c r="P166" i="56" s="1"/>
  <c r="L166" i="56"/>
  <c r="R165" i="56"/>
  <c r="N165" i="56"/>
  <c r="L165" i="56"/>
  <c r="R164" i="56"/>
  <c r="S164" i="56" s="1"/>
  <c r="N164" i="56"/>
  <c r="O164" i="56" s="1"/>
  <c r="P164" i="56" s="1"/>
  <c r="L164" i="56"/>
  <c r="R163" i="56"/>
  <c r="N163" i="56"/>
  <c r="L163" i="56"/>
  <c r="R162" i="56"/>
  <c r="S162" i="56" s="1"/>
  <c r="N162" i="56"/>
  <c r="O162" i="56" s="1"/>
  <c r="P162" i="56" s="1"/>
  <c r="L162" i="56"/>
  <c r="R161" i="56"/>
  <c r="N161" i="56"/>
  <c r="L161" i="56"/>
  <c r="R160" i="56"/>
  <c r="S160" i="56" s="1"/>
  <c r="N160" i="56"/>
  <c r="O160" i="56" s="1"/>
  <c r="P160" i="56" s="1"/>
  <c r="L160" i="56"/>
  <c r="R159" i="56"/>
  <c r="N159" i="56"/>
  <c r="L159" i="56"/>
  <c r="R158" i="56"/>
  <c r="S158" i="56" s="1"/>
  <c r="N158" i="56"/>
  <c r="O158" i="56" s="1"/>
  <c r="P158" i="56" s="1"/>
  <c r="L158" i="56"/>
  <c r="R157" i="56"/>
  <c r="N157" i="56"/>
  <c r="L157" i="56"/>
  <c r="R156" i="56"/>
  <c r="S156" i="56" s="1"/>
  <c r="N156" i="56"/>
  <c r="O156" i="56" s="1"/>
  <c r="P156" i="56" s="1"/>
  <c r="L156" i="56"/>
  <c r="R155" i="56"/>
  <c r="N155" i="56"/>
  <c r="L155" i="56"/>
  <c r="R154" i="56"/>
  <c r="S154" i="56" s="1"/>
  <c r="N154" i="56"/>
  <c r="O154" i="56" s="1"/>
  <c r="P154" i="56" s="1"/>
  <c r="L154" i="56"/>
  <c r="R153" i="56"/>
  <c r="N153" i="56"/>
  <c r="L153" i="56"/>
  <c r="R152" i="56"/>
  <c r="S152" i="56" s="1"/>
  <c r="N152" i="56"/>
  <c r="O152" i="56" s="1"/>
  <c r="P152" i="56" s="1"/>
  <c r="L152" i="56"/>
  <c r="R151" i="56"/>
  <c r="N151" i="56"/>
  <c r="L151" i="56"/>
  <c r="R150" i="56"/>
  <c r="S150" i="56" s="1"/>
  <c r="N150" i="56"/>
  <c r="O150" i="56" s="1"/>
  <c r="P150" i="56" s="1"/>
  <c r="L150" i="56"/>
  <c r="R149" i="56"/>
  <c r="N149" i="56"/>
  <c r="L149" i="56"/>
  <c r="R148" i="56"/>
  <c r="S148" i="56" s="1"/>
  <c r="N148" i="56"/>
  <c r="O148" i="56" s="1"/>
  <c r="P148" i="56" s="1"/>
  <c r="L148" i="56"/>
  <c r="R147" i="56"/>
  <c r="N147" i="56"/>
  <c r="L147" i="56"/>
  <c r="R146" i="56"/>
  <c r="S146" i="56" s="1"/>
  <c r="N146" i="56"/>
  <c r="O146" i="56" s="1"/>
  <c r="P146" i="56" s="1"/>
  <c r="L146" i="56"/>
  <c r="R145" i="56"/>
  <c r="N145" i="56"/>
  <c r="L145" i="56"/>
  <c r="R144" i="56"/>
  <c r="S144" i="56" s="1"/>
  <c r="N144" i="56"/>
  <c r="O144" i="56" s="1"/>
  <c r="P144" i="56" s="1"/>
  <c r="L144" i="56"/>
  <c r="R143" i="56"/>
  <c r="N143" i="56"/>
  <c r="L143" i="56"/>
  <c r="R142" i="56"/>
  <c r="S142" i="56" s="1"/>
  <c r="N142" i="56"/>
  <c r="O142" i="56" s="1"/>
  <c r="P142" i="56" s="1"/>
  <c r="L142" i="56"/>
  <c r="R141" i="56"/>
  <c r="N141" i="56"/>
  <c r="L141" i="56"/>
  <c r="R140" i="56"/>
  <c r="S140" i="56" s="1"/>
  <c r="N140" i="56"/>
  <c r="O140" i="56" s="1"/>
  <c r="P140" i="56" s="1"/>
  <c r="L140" i="56"/>
  <c r="R139" i="56"/>
  <c r="N139" i="56"/>
  <c r="L139" i="56"/>
  <c r="R138" i="56"/>
  <c r="S138" i="56" s="1"/>
  <c r="N138" i="56"/>
  <c r="O138" i="56" s="1"/>
  <c r="P138" i="56" s="1"/>
  <c r="L138" i="56"/>
  <c r="R137" i="56"/>
  <c r="N137" i="56"/>
  <c r="L137" i="56"/>
  <c r="R136" i="56"/>
  <c r="S136" i="56" s="1"/>
  <c r="N136" i="56"/>
  <c r="O136" i="56" s="1"/>
  <c r="P136" i="56" s="1"/>
  <c r="L136" i="56"/>
  <c r="R135" i="56"/>
  <c r="N135" i="56"/>
  <c r="L135" i="56"/>
  <c r="R134" i="56"/>
  <c r="N134" i="56"/>
  <c r="O134" i="56" s="1"/>
  <c r="P134" i="56" s="1"/>
  <c r="L134" i="56"/>
  <c r="R133" i="56"/>
  <c r="N133" i="56"/>
  <c r="L133" i="56"/>
  <c r="R132" i="56"/>
  <c r="S132" i="56" s="1"/>
  <c r="T132" i="56" s="1"/>
  <c r="N132" i="56"/>
  <c r="O132" i="56" s="1"/>
  <c r="P132" i="56" s="1"/>
  <c r="L132" i="56"/>
  <c r="R131" i="56"/>
  <c r="N131" i="56"/>
  <c r="L131" i="56"/>
  <c r="R130" i="56"/>
  <c r="N130" i="56"/>
  <c r="O130" i="56" s="1"/>
  <c r="P130" i="56" s="1"/>
  <c r="L130" i="56"/>
  <c r="R129" i="56"/>
  <c r="N129" i="56"/>
  <c r="L129" i="56"/>
  <c r="R128" i="56"/>
  <c r="S128" i="56" s="1"/>
  <c r="T128" i="56" s="1"/>
  <c r="N128" i="56"/>
  <c r="O128" i="56" s="1"/>
  <c r="P128" i="56" s="1"/>
  <c r="L128" i="56"/>
  <c r="R127" i="56"/>
  <c r="N127" i="56"/>
  <c r="L127" i="56"/>
  <c r="R126" i="56"/>
  <c r="N126" i="56"/>
  <c r="O126" i="56" s="1"/>
  <c r="P126" i="56" s="1"/>
  <c r="L126" i="56"/>
  <c r="R125" i="56"/>
  <c r="N125" i="56"/>
  <c r="O125" i="56" s="1"/>
  <c r="P125" i="56" s="1"/>
  <c r="L125" i="56"/>
  <c r="R124" i="56"/>
  <c r="N124" i="56"/>
  <c r="O124" i="56" s="1"/>
  <c r="P124" i="56" s="1"/>
  <c r="L124" i="56"/>
  <c r="R123" i="56"/>
  <c r="N123" i="56"/>
  <c r="O123" i="56" s="1"/>
  <c r="P123" i="56" s="1"/>
  <c r="L123" i="56"/>
  <c r="R122" i="56"/>
  <c r="N122" i="56"/>
  <c r="O122" i="56" s="1"/>
  <c r="P122" i="56" s="1"/>
  <c r="L122" i="56"/>
  <c r="R121" i="56"/>
  <c r="N121" i="56"/>
  <c r="O121" i="56" s="1"/>
  <c r="P121" i="56" s="1"/>
  <c r="L121" i="56"/>
  <c r="R120" i="56"/>
  <c r="N120" i="56"/>
  <c r="O120" i="56" s="1"/>
  <c r="P120" i="56" s="1"/>
  <c r="L120" i="56"/>
  <c r="R119" i="56"/>
  <c r="N119" i="56"/>
  <c r="O119" i="56" s="1"/>
  <c r="P119" i="56" s="1"/>
  <c r="L119" i="56"/>
  <c r="R118" i="56"/>
  <c r="N118" i="56"/>
  <c r="O118" i="56" s="1"/>
  <c r="P118" i="56" s="1"/>
  <c r="L118" i="56"/>
  <c r="R117" i="56"/>
  <c r="N117" i="56"/>
  <c r="O117" i="56" s="1"/>
  <c r="P117" i="56" s="1"/>
  <c r="L117" i="56"/>
  <c r="R116" i="56"/>
  <c r="N116" i="56"/>
  <c r="O116" i="56" s="1"/>
  <c r="P116" i="56" s="1"/>
  <c r="L116" i="56"/>
  <c r="R115" i="56"/>
  <c r="N115" i="56"/>
  <c r="O115" i="56" s="1"/>
  <c r="P115" i="56" s="1"/>
  <c r="L115" i="56"/>
  <c r="R114" i="56"/>
  <c r="N114" i="56"/>
  <c r="O114" i="56" s="1"/>
  <c r="P114" i="56" s="1"/>
  <c r="L114" i="56"/>
  <c r="R113" i="56"/>
  <c r="N113" i="56"/>
  <c r="O113" i="56" s="1"/>
  <c r="P113" i="56" s="1"/>
  <c r="L113" i="56"/>
  <c r="R112" i="56"/>
  <c r="N112" i="56"/>
  <c r="O112" i="56" s="1"/>
  <c r="P112" i="56" s="1"/>
  <c r="L112" i="56"/>
  <c r="R111" i="56"/>
  <c r="N111" i="56"/>
  <c r="O111" i="56" s="1"/>
  <c r="P111" i="56" s="1"/>
  <c r="L111" i="56"/>
  <c r="R110" i="56"/>
  <c r="N110" i="56"/>
  <c r="O110" i="56" s="1"/>
  <c r="P110" i="56" s="1"/>
  <c r="L110" i="56"/>
  <c r="R109" i="56"/>
  <c r="N109" i="56"/>
  <c r="O109" i="56" s="1"/>
  <c r="P109" i="56" s="1"/>
  <c r="L109" i="56"/>
  <c r="R108" i="56"/>
  <c r="N108" i="56"/>
  <c r="O108" i="56" s="1"/>
  <c r="P108" i="56" s="1"/>
  <c r="L108" i="56"/>
  <c r="R107" i="56"/>
  <c r="N107" i="56"/>
  <c r="O107" i="56" s="1"/>
  <c r="P107" i="56" s="1"/>
  <c r="L107" i="56"/>
  <c r="R106" i="56"/>
  <c r="N106" i="56"/>
  <c r="O106" i="56" s="1"/>
  <c r="P106" i="56" s="1"/>
  <c r="L106" i="56"/>
  <c r="R105" i="56"/>
  <c r="N105" i="56"/>
  <c r="O105" i="56" s="1"/>
  <c r="P105" i="56" s="1"/>
  <c r="L105" i="56"/>
  <c r="R104" i="56"/>
  <c r="N104" i="56"/>
  <c r="O104" i="56" s="1"/>
  <c r="P104" i="56" s="1"/>
  <c r="L104" i="56"/>
  <c r="R103" i="56"/>
  <c r="N103" i="56"/>
  <c r="O103" i="56" s="1"/>
  <c r="P103" i="56" s="1"/>
  <c r="L103" i="56"/>
  <c r="R102" i="56"/>
  <c r="N102" i="56"/>
  <c r="O102" i="56" s="1"/>
  <c r="P102" i="56" s="1"/>
  <c r="L102" i="56"/>
  <c r="R101" i="56"/>
  <c r="N101" i="56"/>
  <c r="O101" i="56" s="1"/>
  <c r="P101" i="56" s="1"/>
  <c r="L101" i="56"/>
  <c r="R100" i="56"/>
  <c r="N100" i="56"/>
  <c r="O100" i="56" s="1"/>
  <c r="P100" i="56" s="1"/>
  <c r="L100" i="56"/>
  <c r="R99" i="56"/>
  <c r="N99" i="56"/>
  <c r="O99" i="56" s="1"/>
  <c r="P99" i="56" s="1"/>
  <c r="L99" i="56"/>
  <c r="R98" i="56"/>
  <c r="N98" i="56"/>
  <c r="O98" i="56" s="1"/>
  <c r="P98" i="56" s="1"/>
  <c r="L98" i="56"/>
  <c r="R97" i="56"/>
  <c r="N97" i="56"/>
  <c r="O97" i="56" s="1"/>
  <c r="P97" i="56" s="1"/>
  <c r="L97" i="56"/>
  <c r="R96" i="56"/>
  <c r="N96" i="56"/>
  <c r="O96" i="56" s="1"/>
  <c r="P96" i="56" s="1"/>
  <c r="L96" i="56"/>
  <c r="R95" i="56"/>
  <c r="N95" i="56"/>
  <c r="O95" i="56" s="1"/>
  <c r="P95" i="56" s="1"/>
  <c r="L95" i="56"/>
  <c r="R94" i="56"/>
  <c r="N94" i="56"/>
  <c r="O94" i="56" s="1"/>
  <c r="P94" i="56" s="1"/>
  <c r="L94" i="56"/>
  <c r="R93" i="56"/>
  <c r="N93" i="56"/>
  <c r="O93" i="56" s="1"/>
  <c r="P93" i="56" s="1"/>
  <c r="L93" i="56"/>
  <c r="R92" i="56"/>
  <c r="N92" i="56"/>
  <c r="O92" i="56" s="1"/>
  <c r="P92" i="56" s="1"/>
  <c r="L92" i="56"/>
  <c r="R91" i="56"/>
  <c r="N91" i="56"/>
  <c r="O91" i="56" s="1"/>
  <c r="P91" i="56" s="1"/>
  <c r="L91" i="56"/>
  <c r="R90" i="56"/>
  <c r="N90" i="56"/>
  <c r="O90" i="56" s="1"/>
  <c r="P90" i="56" s="1"/>
  <c r="L90" i="56"/>
  <c r="R89" i="56"/>
  <c r="N89" i="56"/>
  <c r="O89" i="56" s="1"/>
  <c r="P89" i="56" s="1"/>
  <c r="L89" i="56"/>
  <c r="R88" i="56"/>
  <c r="N88" i="56"/>
  <c r="O88" i="56" s="1"/>
  <c r="P88" i="56" s="1"/>
  <c r="L88" i="56"/>
  <c r="R87" i="56"/>
  <c r="N87" i="56"/>
  <c r="O87" i="56" s="1"/>
  <c r="P87" i="56" s="1"/>
  <c r="L87" i="56"/>
  <c r="R86" i="56"/>
  <c r="N86" i="56"/>
  <c r="O86" i="56" s="1"/>
  <c r="P86" i="56" s="1"/>
  <c r="L86" i="56"/>
  <c r="R85" i="56"/>
  <c r="N85" i="56"/>
  <c r="O85" i="56" s="1"/>
  <c r="P85" i="56" s="1"/>
  <c r="L85" i="56"/>
  <c r="R84" i="56"/>
  <c r="N84" i="56"/>
  <c r="O84" i="56" s="1"/>
  <c r="P84" i="56" s="1"/>
  <c r="L84" i="56"/>
  <c r="R83" i="56"/>
  <c r="N83" i="56"/>
  <c r="O83" i="56" s="1"/>
  <c r="P83" i="56" s="1"/>
  <c r="L83" i="56"/>
  <c r="R82" i="56"/>
  <c r="N82" i="56"/>
  <c r="O82" i="56" s="1"/>
  <c r="P82" i="56" s="1"/>
  <c r="L82" i="56"/>
  <c r="R81" i="56"/>
  <c r="N81" i="56"/>
  <c r="O81" i="56" s="1"/>
  <c r="P81" i="56" s="1"/>
  <c r="L81" i="56"/>
  <c r="R80" i="56"/>
  <c r="N80" i="56"/>
  <c r="O80" i="56" s="1"/>
  <c r="P80" i="56" s="1"/>
  <c r="L80" i="56"/>
  <c r="R79" i="56"/>
  <c r="N79" i="56"/>
  <c r="O79" i="56" s="1"/>
  <c r="P79" i="56" s="1"/>
  <c r="L79" i="56"/>
  <c r="R78" i="56"/>
  <c r="N78" i="56"/>
  <c r="O78" i="56" s="1"/>
  <c r="P78" i="56" s="1"/>
  <c r="L78" i="56"/>
  <c r="R77" i="56"/>
  <c r="N77" i="56"/>
  <c r="O77" i="56" s="1"/>
  <c r="P77" i="56" s="1"/>
  <c r="L77" i="56"/>
  <c r="R76" i="56"/>
  <c r="N76" i="56"/>
  <c r="O76" i="56" s="1"/>
  <c r="P76" i="56" s="1"/>
  <c r="L76" i="56"/>
  <c r="R75" i="56"/>
  <c r="N75" i="56"/>
  <c r="O75" i="56" s="1"/>
  <c r="P75" i="56" s="1"/>
  <c r="L75" i="56"/>
  <c r="R74" i="56"/>
  <c r="N74" i="56"/>
  <c r="O74" i="56" s="1"/>
  <c r="P74" i="56" s="1"/>
  <c r="L74" i="56"/>
  <c r="R73" i="56"/>
  <c r="N73" i="56"/>
  <c r="O73" i="56" s="1"/>
  <c r="P73" i="56" s="1"/>
  <c r="L73" i="56"/>
  <c r="R72" i="56"/>
  <c r="N72" i="56"/>
  <c r="O72" i="56" s="1"/>
  <c r="P72" i="56" s="1"/>
  <c r="L72" i="56"/>
  <c r="R71" i="56"/>
  <c r="N71" i="56"/>
  <c r="O71" i="56" s="1"/>
  <c r="P71" i="56" s="1"/>
  <c r="L71" i="56"/>
  <c r="R70" i="56"/>
  <c r="N70" i="56"/>
  <c r="O70" i="56" s="1"/>
  <c r="P70" i="56" s="1"/>
  <c r="L70" i="56"/>
  <c r="R69" i="56"/>
  <c r="N69" i="56"/>
  <c r="O69" i="56" s="1"/>
  <c r="P69" i="56" s="1"/>
  <c r="L69" i="56"/>
  <c r="R68" i="56"/>
  <c r="N68" i="56"/>
  <c r="O68" i="56" s="1"/>
  <c r="P68" i="56" s="1"/>
  <c r="L68" i="56"/>
  <c r="R67" i="56"/>
  <c r="N67" i="56"/>
  <c r="O67" i="56" s="1"/>
  <c r="P67" i="56" s="1"/>
  <c r="L67" i="56"/>
  <c r="R66" i="56"/>
  <c r="N66" i="56"/>
  <c r="O66" i="56" s="1"/>
  <c r="P66" i="56" s="1"/>
  <c r="L66" i="56"/>
  <c r="R65" i="56"/>
  <c r="N65" i="56"/>
  <c r="O65" i="56" s="1"/>
  <c r="P65" i="56" s="1"/>
  <c r="L65" i="56"/>
  <c r="R64" i="56"/>
  <c r="N64" i="56"/>
  <c r="O64" i="56" s="1"/>
  <c r="P64" i="56" s="1"/>
  <c r="L64" i="56"/>
  <c r="R63" i="56"/>
  <c r="N63" i="56"/>
  <c r="O63" i="56" s="1"/>
  <c r="P63" i="56" s="1"/>
  <c r="L63" i="56"/>
  <c r="R62" i="56"/>
  <c r="N62" i="56"/>
  <c r="O62" i="56" s="1"/>
  <c r="P62" i="56" s="1"/>
  <c r="L62" i="56"/>
  <c r="R61" i="56"/>
  <c r="N61" i="56"/>
  <c r="O61" i="56" s="1"/>
  <c r="P61" i="56" s="1"/>
  <c r="L61" i="56"/>
  <c r="R60" i="56"/>
  <c r="N60" i="56"/>
  <c r="O60" i="56" s="1"/>
  <c r="P60" i="56" s="1"/>
  <c r="L60" i="56"/>
  <c r="R59" i="56"/>
  <c r="N59" i="56"/>
  <c r="O59" i="56" s="1"/>
  <c r="P59" i="56" s="1"/>
  <c r="L59" i="56"/>
  <c r="R58" i="56"/>
  <c r="N58" i="56"/>
  <c r="O58" i="56" s="1"/>
  <c r="P58" i="56" s="1"/>
  <c r="L58" i="56"/>
  <c r="R57" i="56"/>
  <c r="N57" i="56"/>
  <c r="O57" i="56" s="1"/>
  <c r="P57" i="56" s="1"/>
  <c r="L57" i="56"/>
  <c r="R56" i="56"/>
  <c r="N56" i="56"/>
  <c r="O56" i="56" s="1"/>
  <c r="P56" i="56" s="1"/>
  <c r="L56" i="56"/>
  <c r="R55" i="56"/>
  <c r="N55" i="56"/>
  <c r="O55" i="56" s="1"/>
  <c r="P55" i="56" s="1"/>
  <c r="L55" i="56"/>
  <c r="R54" i="56"/>
  <c r="N54" i="56"/>
  <c r="O54" i="56" s="1"/>
  <c r="P54" i="56" s="1"/>
  <c r="L54" i="56"/>
  <c r="R53" i="56"/>
  <c r="N53" i="56"/>
  <c r="O53" i="56" s="1"/>
  <c r="P53" i="56" s="1"/>
  <c r="L53" i="56"/>
  <c r="R52" i="56"/>
  <c r="N52" i="56"/>
  <c r="O52" i="56" s="1"/>
  <c r="P52" i="56" s="1"/>
  <c r="L52" i="56"/>
  <c r="R51" i="56"/>
  <c r="N51" i="56"/>
  <c r="O51" i="56" s="1"/>
  <c r="P51" i="56" s="1"/>
  <c r="L51" i="56"/>
  <c r="R50" i="56"/>
  <c r="N50" i="56"/>
  <c r="O50" i="56" s="1"/>
  <c r="P50" i="56" s="1"/>
  <c r="L50" i="56"/>
  <c r="R49" i="56"/>
  <c r="N49" i="56"/>
  <c r="O49" i="56" s="1"/>
  <c r="P49" i="56" s="1"/>
  <c r="L49" i="56"/>
  <c r="R48" i="56"/>
  <c r="N48" i="56"/>
  <c r="O48" i="56" s="1"/>
  <c r="P48" i="56" s="1"/>
  <c r="L48" i="56"/>
  <c r="R47" i="56"/>
  <c r="N47" i="56"/>
  <c r="O47" i="56" s="1"/>
  <c r="P47" i="56" s="1"/>
  <c r="L47" i="56"/>
  <c r="R46" i="56"/>
  <c r="S46" i="56" s="1"/>
  <c r="N46" i="56"/>
  <c r="O46" i="56" s="1"/>
  <c r="P46" i="56" s="1"/>
  <c r="L46" i="56"/>
  <c r="R45" i="56"/>
  <c r="S45" i="56" s="1"/>
  <c r="N45" i="56"/>
  <c r="O45" i="56" s="1"/>
  <c r="P45" i="56" s="1"/>
  <c r="L45" i="56"/>
  <c r="R44" i="56"/>
  <c r="S44" i="56" s="1"/>
  <c r="N44" i="56"/>
  <c r="O44" i="56" s="1"/>
  <c r="P44" i="56" s="1"/>
  <c r="L44" i="56"/>
  <c r="R43" i="56"/>
  <c r="S43" i="56" s="1"/>
  <c r="N43" i="56"/>
  <c r="O43" i="56" s="1"/>
  <c r="P43" i="56" s="1"/>
  <c r="L43" i="56"/>
  <c r="R42" i="56"/>
  <c r="S42" i="56" s="1"/>
  <c r="N42" i="56"/>
  <c r="O42" i="56" s="1"/>
  <c r="P42" i="56" s="1"/>
  <c r="L42" i="56"/>
  <c r="R41" i="56"/>
  <c r="S41" i="56" s="1"/>
  <c r="N41" i="56"/>
  <c r="O41" i="56" s="1"/>
  <c r="P41" i="56" s="1"/>
  <c r="L41" i="56"/>
  <c r="R40" i="56"/>
  <c r="S40" i="56" s="1"/>
  <c r="N40" i="56"/>
  <c r="O40" i="56" s="1"/>
  <c r="P40" i="56" s="1"/>
  <c r="L40" i="56"/>
  <c r="R39" i="56"/>
  <c r="S39" i="56" s="1"/>
  <c r="N39" i="56"/>
  <c r="O39" i="56" s="1"/>
  <c r="P39" i="56" s="1"/>
  <c r="L39" i="56"/>
  <c r="R38" i="56"/>
  <c r="S38" i="56" s="1"/>
  <c r="N38" i="56"/>
  <c r="O38" i="56" s="1"/>
  <c r="P38" i="56" s="1"/>
  <c r="L38" i="56"/>
  <c r="R37" i="56"/>
  <c r="S37" i="56" s="1"/>
  <c r="N37" i="56"/>
  <c r="O37" i="56" s="1"/>
  <c r="P37" i="56" s="1"/>
  <c r="L37" i="56"/>
  <c r="R36" i="56"/>
  <c r="S36" i="56" s="1"/>
  <c r="N36" i="56"/>
  <c r="O36" i="56" s="1"/>
  <c r="P36" i="56" s="1"/>
  <c r="L36" i="56"/>
  <c r="R35" i="56"/>
  <c r="S35" i="56" s="1"/>
  <c r="N35" i="56"/>
  <c r="O35" i="56" s="1"/>
  <c r="P35" i="56" s="1"/>
  <c r="L35" i="56"/>
  <c r="R34" i="56"/>
  <c r="S34" i="56" s="1"/>
  <c r="N34" i="56"/>
  <c r="O34" i="56" s="1"/>
  <c r="P34" i="56" s="1"/>
  <c r="L34" i="56"/>
  <c r="R33" i="56"/>
  <c r="S33" i="56" s="1"/>
  <c r="N33" i="56"/>
  <c r="O33" i="56" s="1"/>
  <c r="P33" i="56" s="1"/>
  <c r="L33" i="56"/>
  <c r="R32" i="56"/>
  <c r="S32" i="56" s="1"/>
  <c r="N32" i="56"/>
  <c r="O32" i="56" s="1"/>
  <c r="P32" i="56" s="1"/>
  <c r="L32" i="56"/>
  <c r="R31" i="56"/>
  <c r="S31" i="56" s="1"/>
  <c r="N31" i="56"/>
  <c r="O31" i="56" s="1"/>
  <c r="P31" i="56" s="1"/>
  <c r="L31" i="56"/>
  <c r="R30" i="56"/>
  <c r="S30" i="56" s="1"/>
  <c r="N30" i="56"/>
  <c r="O30" i="56" s="1"/>
  <c r="P30" i="56" s="1"/>
  <c r="L30" i="56"/>
  <c r="R29" i="56"/>
  <c r="S29" i="56" s="1"/>
  <c r="N29" i="56"/>
  <c r="O29" i="56" s="1"/>
  <c r="P29" i="56" s="1"/>
  <c r="L29" i="56"/>
  <c r="R28" i="56"/>
  <c r="S28" i="56" s="1"/>
  <c r="N28" i="56"/>
  <c r="O28" i="56" s="1"/>
  <c r="P28" i="56" s="1"/>
  <c r="L28" i="56"/>
  <c r="R27" i="56"/>
  <c r="S27" i="56" s="1"/>
  <c r="N27" i="56"/>
  <c r="O27" i="56" s="1"/>
  <c r="P27" i="56" s="1"/>
  <c r="L27" i="56"/>
  <c r="R26" i="56"/>
  <c r="S26" i="56" s="1"/>
  <c r="N26" i="56"/>
  <c r="O26" i="56" s="1"/>
  <c r="P26" i="56" s="1"/>
  <c r="L26" i="56"/>
  <c r="R25" i="56"/>
  <c r="S25" i="56" s="1"/>
  <c r="N25" i="56"/>
  <c r="O25" i="56" s="1"/>
  <c r="P25" i="56" s="1"/>
  <c r="L25" i="56"/>
  <c r="R24" i="56"/>
  <c r="S24" i="56" s="1"/>
  <c r="N24" i="56"/>
  <c r="O24" i="56" s="1"/>
  <c r="P24" i="56" s="1"/>
  <c r="L24" i="56"/>
  <c r="R23" i="56"/>
  <c r="S23" i="56" s="1"/>
  <c r="N23" i="56"/>
  <c r="O23" i="56" s="1"/>
  <c r="P23" i="56" s="1"/>
  <c r="L23" i="56"/>
  <c r="R22" i="56"/>
  <c r="S22" i="56" s="1"/>
  <c r="N22" i="56"/>
  <c r="O22" i="56" s="1"/>
  <c r="P22" i="56" s="1"/>
  <c r="L22" i="56"/>
  <c r="R21" i="56"/>
  <c r="S21" i="56" s="1"/>
  <c r="N21" i="56"/>
  <c r="O21" i="56" s="1"/>
  <c r="P21" i="56" s="1"/>
  <c r="L21" i="56"/>
  <c r="R20" i="56"/>
  <c r="S20" i="56" s="1"/>
  <c r="N20" i="56"/>
  <c r="O20" i="56" s="1"/>
  <c r="P20" i="56" s="1"/>
  <c r="L20" i="56"/>
  <c r="R19" i="56"/>
  <c r="S19" i="56" s="1"/>
  <c r="N19" i="56"/>
  <c r="O19" i="56" s="1"/>
  <c r="P19" i="56" s="1"/>
  <c r="L19" i="56"/>
  <c r="R18" i="56"/>
  <c r="S18" i="56" s="1"/>
  <c r="N18" i="56"/>
  <c r="O18" i="56" s="1"/>
  <c r="P18" i="56" s="1"/>
  <c r="L18" i="56"/>
  <c r="R17" i="56"/>
  <c r="S17" i="56" s="1"/>
  <c r="N17" i="56"/>
  <c r="O17" i="56" s="1"/>
  <c r="P17" i="56" s="1"/>
  <c r="L17" i="56"/>
  <c r="R16" i="56"/>
  <c r="S16" i="56" s="1"/>
  <c r="N16" i="56"/>
  <c r="O16" i="56" s="1"/>
  <c r="P16" i="56" s="1"/>
  <c r="L16" i="56"/>
  <c r="R15" i="56"/>
  <c r="S15" i="56" s="1"/>
  <c r="N15" i="56"/>
  <c r="O15" i="56" s="1"/>
  <c r="P15" i="56" s="1"/>
  <c r="L15" i="56"/>
  <c r="R14" i="56"/>
  <c r="S14" i="56" s="1"/>
  <c r="N14" i="56"/>
  <c r="O14" i="56" s="1"/>
  <c r="P14" i="56" s="1"/>
  <c r="L14" i="56"/>
  <c r="AO48" i="55"/>
  <c r="AR48" i="55" s="1"/>
  <c r="S48" i="55"/>
  <c r="V48" i="55" s="1"/>
  <c r="L48" i="55"/>
  <c r="AP47" i="55"/>
  <c r="AO47" i="55"/>
  <c r="AR47" i="55" s="1"/>
  <c r="S47" i="55"/>
  <c r="V47" i="55" s="1"/>
  <c r="Y47" i="55" s="1"/>
  <c r="L47" i="55"/>
  <c r="AR46" i="55"/>
  <c r="AU46" i="55" s="1"/>
  <c r="AO46" i="55"/>
  <c r="AP46" i="55" s="1"/>
  <c r="S46" i="55"/>
  <c r="V46" i="55" s="1"/>
  <c r="L46" i="55"/>
  <c r="AO44" i="55"/>
  <c r="S44" i="55"/>
  <c r="L44" i="55"/>
  <c r="AO43" i="55"/>
  <c r="AR43" i="55" s="1"/>
  <c r="S43" i="55"/>
  <c r="T43" i="55" s="1"/>
  <c r="L43" i="55"/>
  <c r="AR42" i="55"/>
  <c r="AO42" i="55"/>
  <c r="AP42" i="55" s="1"/>
  <c r="S42" i="55"/>
  <c r="V42" i="55" s="1"/>
  <c r="Y42" i="55" s="1"/>
  <c r="L42" i="55"/>
  <c r="AO41" i="55"/>
  <c r="AP41" i="55" s="1"/>
  <c r="S41" i="55"/>
  <c r="V41" i="55" s="1"/>
  <c r="W41" i="55" s="1"/>
  <c r="L41" i="55"/>
  <c r="AO40" i="55"/>
  <c r="AR40" i="55" s="1"/>
  <c r="AU40" i="55" s="1"/>
  <c r="S40" i="55"/>
  <c r="L40" i="55"/>
  <c r="AO39" i="55"/>
  <c r="AR39" i="55" s="1"/>
  <c r="S39" i="55"/>
  <c r="T39" i="55" s="1"/>
  <c r="L39" i="55"/>
  <c r="AS38" i="55"/>
  <c r="AR38" i="55"/>
  <c r="AT38" i="55" s="1"/>
  <c r="AP38" i="55"/>
  <c r="AO38" i="55"/>
  <c r="S38" i="55"/>
  <c r="V38" i="55" s="1"/>
  <c r="Y38" i="55" s="1"/>
  <c r="L38" i="55"/>
  <c r="AR37" i="55"/>
  <c r="AU37" i="55" s="1"/>
  <c r="AO37" i="55"/>
  <c r="AP37" i="55" s="1"/>
  <c r="S37" i="55"/>
  <c r="V37" i="55" s="1"/>
  <c r="L37" i="55"/>
  <c r="AO36" i="55"/>
  <c r="S36" i="55"/>
  <c r="L36" i="55"/>
  <c r="AO35" i="55"/>
  <c r="AR35" i="55" s="1"/>
  <c r="S35" i="55"/>
  <c r="T35" i="55" s="1"/>
  <c r="L35" i="55"/>
  <c r="AR34" i="55"/>
  <c r="AO34" i="55"/>
  <c r="AP34" i="55" s="1"/>
  <c r="S34" i="55"/>
  <c r="V34" i="55" s="1"/>
  <c r="Y34" i="55" s="1"/>
  <c r="L34" i="55"/>
  <c r="AO33" i="55"/>
  <c r="AP33" i="55" s="1"/>
  <c r="S33" i="55"/>
  <c r="V33" i="55" s="1"/>
  <c r="W33" i="55" s="1"/>
  <c r="L33" i="55"/>
  <c r="AO32" i="55"/>
  <c r="AR32" i="55" s="1"/>
  <c r="AU32" i="55" s="1"/>
  <c r="S32" i="55"/>
  <c r="L32" i="55"/>
  <c r="AO31" i="55"/>
  <c r="AR31" i="55" s="1"/>
  <c r="S31" i="55"/>
  <c r="T31" i="55" s="1"/>
  <c r="L31" i="55"/>
  <c r="AO29" i="55"/>
  <c r="AR29" i="55" s="1"/>
  <c r="S29" i="55"/>
  <c r="V29" i="55" s="1"/>
  <c r="Y29" i="55" s="1"/>
  <c r="L29" i="55"/>
  <c r="AO28" i="55"/>
  <c r="AP28" i="55" s="1"/>
  <c r="S28" i="55"/>
  <c r="V28" i="55" s="1"/>
  <c r="L28" i="55"/>
  <c r="AO27" i="55"/>
  <c r="S27" i="55"/>
  <c r="L27" i="55"/>
  <c r="AO26" i="55"/>
  <c r="AR26" i="55" s="1"/>
  <c r="S26" i="55"/>
  <c r="T26" i="55" s="1"/>
  <c r="L26" i="55"/>
  <c r="AO25" i="55"/>
  <c r="AR25" i="55" s="1"/>
  <c r="S25" i="55"/>
  <c r="V25" i="55" s="1"/>
  <c r="X25" i="55" s="1"/>
  <c r="L25" i="55"/>
  <c r="AO24" i="55"/>
  <c r="AP24" i="55" s="1"/>
  <c r="S24" i="55"/>
  <c r="V24" i="55" s="1"/>
  <c r="W24" i="55" s="1"/>
  <c r="L24" i="55"/>
  <c r="AO23" i="55"/>
  <c r="AR23" i="55" s="1"/>
  <c r="AT23" i="55" s="1"/>
  <c r="S23" i="55"/>
  <c r="L23" i="55"/>
  <c r="AO22" i="55"/>
  <c r="AR22" i="55" s="1"/>
  <c r="S22" i="55"/>
  <c r="T22" i="55" s="1"/>
  <c r="L22" i="55"/>
  <c r="AO21" i="55"/>
  <c r="AR21" i="55" s="1"/>
  <c r="AS21" i="55" s="1"/>
  <c r="W21" i="55"/>
  <c r="S21" i="55"/>
  <c r="V21" i="55" s="1"/>
  <c r="Y21" i="55" s="1"/>
  <c r="L21" i="55"/>
  <c r="AO20" i="55"/>
  <c r="AP20" i="55" s="1"/>
  <c r="S20" i="55"/>
  <c r="V20" i="55" s="1"/>
  <c r="L20" i="55"/>
  <c r="AO19" i="55"/>
  <c r="S19" i="55"/>
  <c r="L19" i="55"/>
  <c r="AO18" i="55"/>
  <c r="AR18" i="55" s="1"/>
  <c r="S18" i="55"/>
  <c r="T18" i="55" s="1"/>
  <c r="L18" i="55"/>
  <c r="AO17" i="55"/>
  <c r="AR17" i="55" s="1"/>
  <c r="S17" i="55"/>
  <c r="V17" i="55" s="1"/>
  <c r="X17" i="55" s="1"/>
  <c r="L17" i="55"/>
  <c r="AO16" i="55"/>
  <c r="AP16" i="55" s="1"/>
  <c r="T16" i="55"/>
  <c r="S16" i="55"/>
  <c r="V16" i="55" s="1"/>
  <c r="W16" i="55" s="1"/>
  <c r="L16" i="55"/>
  <c r="AO15" i="55"/>
  <c r="AR15" i="55" s="1"/>
  <c r="AT15" i="55" s="1"/>
  <c r="S15" i="55"/>
  <c r="L15" i="55"/>
  <c r="AO14" i="55"/>
  <c r="AR14" i="55" s="1"/>
  <c r="S14" i="55"/>
  <c r="T14" i="55" s="1"/>
  <c r="L14" i="55"/>
  <c r="AO44" i="53"/>
  <c r="AR44" i="53" s="1"/>
  <c r="S44" i="53"/>
  <c r="V44" i="53" s="1"/>
  <c r="L44" i="53"/>
  <c r="AO43" i="53"/>
  <c r="AP43" i="53" s="1"/>
  <c r="S43" i="53"/>
  <c r="V43" i="53" s="1"/>
  <c r="L43" i="53"/>
  <c r="AO42" i="53"/>
  <c r="AP42" i="53" s="1"/>
  <c r="S42" i="53"/>
  <c r="V42" i="53"/>
  <c r="L42" i="53"/>
  <c r="AO41" i="53"/>
  <c r="AR41" i="53" s="1"/>
  <c r="AT41" i="53" s="1"/>
  <c r="S41" i="53"/>
  <c r="T41" i="53" s="1"/>
  <c r="L41" i="53"/>
  <c r="AO33" i="53"/>
  <c r="AP33" i="53"/>
  <c r="S33" i="53"/>
  <c r="T33" i="53" s="1"/>
  <c r="L33" i="53"/>
  <c r="AO28" i="53"/>
  <c r="AP28" i="53"/>
  <c r="S28" i="53"/>
  <c r="V28" i="53" s="1"/>
  <c r="L28" i="53"/>
  <c r="AO21" i="53"/>
  <c r="AR21" i="53" s="1"/>
  <c r="S21" i="53"/>
  <c r="V21" i="53" s="1"/>
  <c r="L21" i="53"/>
  <c r="AO19" i="53"/>
  <c r="AR19" i="53" s="1"/>
  <c r="AU19" i="53" s="1"/>
  <c r="S19" i="53"/>
  <c r="V19" i="53" s="1"/>
  <c r="L19" i="53"/>
  <c r="AO18" i="53"/>
  <c r="AR18" i="53" s="1"/>
  <c r="S18" i="53"/>
  <c r="V18" i="53" s="1"/>
  <c r="W18" i="53" s="1"/>
  <c r="L18" i="53"/>
  <c r="AO17" i="53"/>
  <c r="AR17" i="53" s="1"/>
  <c r="S17" i="53"/>
  <c r="V17" i="53" s="1"/>
  <c r="Y17" i="53" s="1"/>
  <c r="L17" i="53"/>
  <c r="L48" i="53"/>
  <c r="L47" i="53"/>
  <c r="L46" i="53"/>
  <c r="L27" i="53"/>
  <c r="L26" i="53"/>
  <c r="L25" i="53"/>
  <c r="L24" i="53"/>
  <c r="L29" i="53"/>
  <c r="L40" i="53"/>
  <c r="L39" i="53"/>
  <c r="L38" i="53"/>
  <c r="L37" i="53"/>
  <c r="L36" i="53"/>
  <c r="L35" i="53"/>
  <c r="L34" i="53"/>
  <c r="L32" i="53"/>
  <c r="L31" i="53"/>
  <c r="AO48" i="53"/>
  <c r="AR48" i="53" s="1"/>
  <c r="AO47" i="53"/>
  <c r="AR47" i="53" s="1"/>
  <c r="AO46" i="53"/>
  <c r="AP46" i="53" s="1"/>
  <c r="AO27" i="53"/>
  <c r="AR27" i="53" s="1"/>
  <c r="AO26" i="53"/>
  <c r="AP26" i="53" s="1"/>
  <c r="AO25" i="53"/>
  <c r="AP25" i="53" s="1"/>
  <c r="AO24" i="53"/>
  <c r="AR24" i="53" s="1"/>
  <c r="AO29" i="53"/>
  <c r="AR29" i="53" s="1"/>
  <c r="AS29" i="53" s="1"/>
  <c r="AO40" i="53"/>
  <c r="AR40" i="53" s="1"/>
  <c r="AO39" i="53"/>
  <c r="AR39" i="53" s="1"/>
  <c r="AO38" i="53"/>
  <c r="AR38" i="53" s="1"/>
  <c r="AO37" i="53"/>
  <c r="AR37" i="53" s="1"/>
  <c r="AU37" i="53" s="1"/>
  <c r="AO36" i="53"/>
  <c r="AP36" i="53" s="1"/>
  <c r="AO35" i="53"/>
  <c r="AR35" i="53" s="1"/>
  <c r="AO34" i="53"/>
  <c r="AR34" i="53"/>
  <c r="AS34" i="53" s="1"/>
  <c r="AO32" i="53"/>
  <c r="AP32" i="53" s="1"/>
  <c r="AO31" i="53"/>
  <c r="AR31" i="53" s="1"/>
  <c r="AO23" i="53"/>
  <c r="AR23" i="53" s="1"/>
  <c r="AO22" i="53"/>
  <c r="AP22" i="53" s="1"/>
  <c r="AO20" i="53"/>
  <c r="AR20" i="53"/>
  <c r="AO16" i="53"/>
  <c r="AR16" i="53" s="1"/>
  <c r="AO15" i="53"/>
  <c r="AP15" i="53" s="1"/>
  <c r="AO14" i="53"/>
  <c r="AP14" i="53" s="1"/>
  <c r="S15" i="53"/>
  <c r="V15" i="53" s="1"/>
  <c r="S16" i="53"/>
  <c r="V16" i="53" s="1"/>
  <c r="W16" i="53" s="1"/>
  <c r="S20" i="53"/>
  <c r="V20" i="53" s="1"/>
  <c r="S22" i="53"/>
  <c r="T22" i="53" s="1"/>
  <c r="S23" i="53"/>
  <c r="V23" i="53" s="1"/>
  <c r="W23" i="53" s="1"/>
  <c r="L15" i="53"/>
  <c r="L16" i="53"/>
  <c r="L20" i="53"/>
  <c r="L22" i="53"/>
  <c r="L23" i="53"/>
  <c r="L14" i="53"/>
  <c r="S14" i="53"/>
  <c r="T14" i="53" s="1"/>
  <c r="S48" i="53"/>
  <c r="T48" i="53" s="1"/>
  <c r="S47" i="53"/>
  <c r="T47" i="53" s="1"/>
  <c r="S46" i="53"/>
  <c r="T46" i="53" s="1"/>
  <c r="S27" i="53"/>
  <c r="V27" i="53"/>
  <c r="W27" i="53" s="1"/>
  <c r="S26" i="53"/>
  <c r="T26" i="53" s="1"/>
  <c r="S25" i="53"/>
  <c r="V25" i="53" s="1"/>
  <c r="S24" i="53"/>
  <c r="T24" i="53"/>
  <c r="S29" i="53"/>
  <c r="T29" i="53" s="1"/>
  <c r="S40" i="53"/>
  <c r="T40" i="53" s="1"/>
  <c r="S39" i="53"/>
  <c r="T39" i="53" s="1"/>
  <c r="S38" i="53"/>
  <c r="V38" i="53" s="1"/>
  <c r="S37" i="53"/>
  <c r="V37" i="53" s="1"/>
  <c r="W37" i="53" s="1"/>
  <c r="S36" i="53"/>
  <c r="V36" i="53" s="1"/>
  <c r="S35" i="53"/>
  <c r="T35" i="53" s="1"/>
  <c r="S34" i="53"/>
  <c r="T34" i="53"/>
  <c r="S32" i="53"/>
  <c r="S31" i="53"/>
  <c r="V31" i="53" s="1"/>
  <c r="AU31" i="53"/>
  <c r="AS31" i="53"/>
  <c r="AR36" i="53"/>
  <c r="AT36" i="53" s="1"/>
  <c r="AP40" i="53"/>
  <c r="AP16" i="53"/>
  <c r="AS36" i="53"/>
  <c r="X15" i="53"/>
  <c r="AP27" i="53"/>
  <c r="AU36" i="53"/>
  <c r="AP20" i="53"/>
  <c r="AR32" i="53"/>
  <c r="AS32" i="53"/>
  <c r="W15" i="53"/>
  <c r="AP24" i="53"/>
  <c r="V22" i="53"/>
  <c r="Y22" i="53" s="1"/>
  <c r="AP38" i="53"/>
  <c r="AR28" i="53"/>
  <c r="AT28" i="53" s="1"/>
  <c r="AP23" i="53"/>
  <c r="T20" i="53"/>
  <c r="AP18" i="53"/>
  <c r="AR33" i="53"/>
  <c r="AP19" i="53"/>
  <c r="T25" i="53"/>
  <c r="T43" i="53"/>
  <c r="AT31" i="53"/>
  <c r="AS39" i="53"/>
  <c r="T28" i="53"/>
  <c r="V48" i="53"/>
  <c r="Y48" i="53"/>
  <c r="T27" i="53"/>
  <c r="AP34" i="53"/>
  <c r="T42" i="53"/>
  <c r="T44" i="53"/>
  <c r="Y18" i="53"/>
  <c r="W44" i="53"/>
  <c r="Y44" i="53"/>
  <c r="X44" i="53"/>
  <c r="AT34" i="53"/>
  <c r="AR43" i="53"/>
  <c r="AU43" i="53" s="1"/>
  <c r="AP21" i="53"/>
  <c r="AU23" i="53"/>
  <c r="AT20" i="53"/>
  <c r="AU20" i="53"/>
  <c r="AS20" i="53"/>
  <c r="W43" i="53"/>
  <c r="AR46" i="53"/>
  <c r="AP48" i="53"/>
  <c r="V33" i="53"/>
  <c r="X33" i="53" s="1"/>
  <c r="X37" i="53"/>
  <c r="AR26" i="53"/>
  <c r="AS26" i="53" s="1"/>
  <c r="V26" i="53"/>
  <c r="W26" i="53"/>
  <c r="Y38" i="53"/>
  <c r="AP17" i="53"/>
  <c r="V34" i="53"/>
  <c r="X34" i="53" s="1"/>
  <c r="T36" i="53"/>
  <c r="V40" i="53"/>
  <c r="W40" i="53"/>
  <c r="V24" i="53"/>
  <c r="W24" i="53" s="1"/>
  <c r="AU32" i="53"/>
  <c r="AU28" i="53"/>
  <c r="X48" i="53"/>
  <c r="W48" i="53"/>
  <c r="W34" i="53"/>
  <c r="X38" i="53"/>
  <c r="AT26" i="53"/>
  <c r="X24" i="53"/>
  <c r="W33" i="53"/>
  <c r="AS46" i="53"/>
  <c r="AU46" i="53"/>
  <c r="AT46" i="53"/>
  <c r="Y26" i="53"/>
  <c r="X26" i="53"/>
  <c r="AT29" i="53"/>
  <c r="X17" i="53"/>
  <c r="AT19" i="53"/>
  <c r="AS19" i="53"/>
  <c r="AU21" i="53"/>
  <c r="AT21" i="53"/>
  <c r="AS21" i="53"/>
  <c r="Y33" i="53"/>
  <c r="X40" i="53"/>
  <c r="AT23" i="53"/>
  <c r="AS23" i="53"/>
  <c r="AT39" i="53"/>
  <c r="AU39" i="53"/>
  <c r="AU47" i="53"/>
  <c r="AS47" i="53"/>
  <c r="AT47" i="53"/>
  <c r="Y42" i="53"/>
  <c r="W42" i="53"/>
  <c r="X42" i="53"/>
  <c r="Y43" i="53"/>
  <c r="X43" i="53"/>
  <c r="X23" i="53"/>
  <c r="AT35" i="53"/>
  <c r="AS35" i="53"/>
  <c r="AU35" i="53"/>
  <c r="AU33" i="53"/>
  <c r="AS33" i="53"/>
  <c r="AT33" i="53"/>
  <c r="Y40" i="53"/>
  <c r="W38" i="53"/>
  <c r="AU41" i="53"/>
  <c r="AT27" i="53"/>
  <c r="AU27" i="53"/>
  <c r="AS27" i="53"/>
  <c r="W28" i="53"/>
  <c r="Y28" i="53"/>
  <c r="X28" i="53"/>
  <c r="Y34" i="53"/>
  <c r="AT32" i="53"/>
  <c r="AS28" i="53"/>
  <c r="Y15" i="53"/>
  <c r="AR25" i="53"/>
  <c r="AT25" i="53" s="1"/>
  <c r="AP47" i="53"/>
  <c r="AP35" i="53"/>
  <c r="T16" i="53"/>
  <c r="AR14" i="53"/>
  <c r="AU14" i="53" s="1"/>
  <c r="AU25" i="53"/>
  <c r="AT14" i="53"/>
  <c r="U39" i="56" l="1"/>
  <c r="T39" i="56"/>
  <c r="U14" i="56"/>
  <c r="T14" i="56"/>
  <c r="U18" i="56"/>
  <c r="T18" i="56"/>
  <c r="U22" i="56"/>
  <c r="T22" i="56"/>
  <c r="U26" i="56"/>
  <c r="T26" i="56"/>
  <c r="U30" i="56"/>
  <c r="T30" i="56"/>
  <c r="U34" i="56"/>
  <c r="T34" i="56"/>
  <c r="U38" i="56"/>
  <c r="T38" i="56"/>
  <c r="U42" i="56"/>
  <c r="T42" i="56"/>
  <c r="U46" i="56"/>
  <c r="T46" i="56"/>
  <c r="U17" i="56"/>
  <c r="T17" i="56"/>
  <c r="U21" i="56"/>
  <c r="T21" i="56"/>
  <c r="U25" i="56"/>
  <c r="T25" i="56"/>
  <c r="U29" i="56"/>
  <c r="T29" i="56"/>
  <c r="U33" i="56"/>
  <c r="T33" i="56"/>
  <c r="U37" i="56"/>
  <c r="T37" i="56"/>
  <c r="U41" i="56"/>
  <c r="T41" i="56"/>
  <c r="U45" i="56"/>
  <c r="T45" i="56"/>
  <c r="U15" i="56"/>
  <c r="T15" i="56"/>
  <c r="U19" i="56"/>
  <c r="T19" i="56"/>
  <c r="U23" i="56"/>
  <c r="T23" i="56"/>
  <c r="U27" i="56"/>
  <c r="T27" i="56"/>
  <c r="U31" i="56"/>
  <c r="T31" i="56"/>
  <c r="U35" i="56"/>
  <c r="T35" i="56"/>
  <c r="U43" i="56"/>
  <c r="T43" i="56"/>
  <c r="U16" i="56"/>
  <c r="T16" i="56"/>
  <c r="U20" i="56"/>
  <c r="T20" i="56"/>
  <c r="U24" i="56"/>
  <c r="T24" i="56"/>
  <c r="U28" i="56"/>
  <c r="T28" i="56"/>
  <c r="U32" i="56"/>
  <c r="T32" i="56"/>
  <c r="U36" i="56"/>
  <c r="T36" i="56"/>
  <c r="U40" i="56"/>
  <c r="T40" i="56"/>
  <c r="U44" i="56"/>
  <c r="T44" i="56"/>
  <c r="S126" i="56"/>
  <c r="U128" i="56"/>
  <c r="S134" i="56"/>
  <c r="T138" i="56"/>
  <c r="U138" i="56"/>
  <c r="T142" i="56"/>
  <c r="U142" i="56"/>
  <c r="T146" i="56"/>
  <c r="U146" i="56"/>
  <c r="T150" i="56"/>
  <c r="U150" i="56"/>
  <c r="T154" i="56"/>
  <c r="U154" i="56"/>
  <c r="T158" i="56"/>
  <c r="U158" i="56"/>
  <c r="T162" i="56"/>
  <c r="U162" i="56"/>
  <c r="T166" i="56"/>
  <c r="U166" i="56"/>
  <c r="T170" i="56"/>
  <c r="U170" i="56"/>
  <c r="T174" i="56"/>
  <c r="U174" i="56"/>
  <c r="S47" i="56"/>
  <c r="S48" i="56"/>
  <c r="S49" i="56"/>
  <c r="S50" i="56"/>
  <c r="S51" i="56"/>
  <c r="S52" i="56"/>
  <c r="S53" i="56"/>
  <c r="S54" i="56"/>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U176" i="56"/>
  <c r="T176" i="56"/>
  <c r="S130" i="56"/>
  <c r="U132" i="56"/>
  <c r="T136" i="56"/>
  <c r="U136" i="56"/>
  <c r="T140" i="56"/>
  <c r="U140" i="56"/>
  <c r="T144" i="56"/>
  <c r="U144" i="56"/>
  <c r="T148" i="56"/>
  <c r="U148" i="56"/>
  <c r="T152" i="56"/>
  <c r="U152" i="56"/>
  <c r="T156" i="56"/>
  <c r="U156" i="56"/>
  <c r="T160" i="56"/>
  <c r="U160" i="56"/>
  <c r="T164" i="56"/>
  <c r="U164" i="56"/>
  <c r="T168" i="56"/>
  <c r="U168" i="56"/>
  <c r="T172" i="56"/>
  <c r="U172" i="56"/>
  <c r="T194" i="56"/>
  <c r="U194" i="56"/>
  <c r="S345" i="56"/>
  <c r="P345" i="56"/>
  <c r="U476" i="56"/>
  <c r="T476" i="56"/>
  <c r="P176" i="56"/>
  <c r="O177" i="56"/>
  <c r="O178" i="56"/>
  <c r="O179" i="56"/>
  <c r="O180" i="56"/>
  <c r="O181" i="56"/>
  <c r="S191" i="56"/>
  <c r="T192" i="56"/>
  <c r="U192" i="56"/>
  <c r="U193" i="56"/>
  <c r="T200" i="56"/>
  <c r="U200" i="56"/>
  <c r="T208" i="56"/>
  <c r="U208" i="56"/>
  <c r="T216" i="56"/>
  <c r="U216" i="56"/>
  <c r="T224" i="56"/>
  <c r="U224" i="56"/>
  <c r="U231" i="56"/>
  <c r="T231" i="56"/>
  <c r="U263" i="56"/>
  <c r="T263" i="56"/>
  <c r="U378" i="56"/>
  <c r="T378" i="56"/>
  <c r="U382" i="56"/>
  <c r="T382" i="56"/>
  <c r="T384" i="56"/>
  <c r="U384" i="56"/>
  <c r="T386" i="56"/>
  <c r="U386" i="56"/>
  <c r="T388" i="56"/>
  <c r="U388" i="56"/>
  <c r="T390" i="56"/>
  <c r="U390" i="56"/>
  <c r="T392" i="56"/>
  <c r="U392" i="56"/>
  <c r="T394" i="56"/>
  <c r="U394" i="56"/>
  <c r="T396" i="56"/>
  <c r="U396" i="56"/>
  <c r="T398" i="56"/>
  <c r="U398" i="56"/>
  <c r="T400" i="56"/>
  <c r="U400" i="56"/>
  <c r="T402" i="56"/>
  <c r="U402" i="56"/>
  <c r="T404" i="56"/>
  <c r="U404" i="56"/>
  <c r="T406" i="56"/>
  <c r="U406" i="56"/>
  <c r="T408" i="56"/>
  <c r="U408" i="56"/>
  <c r="T410" i="56"/>
  <c r="U410" i="56"/>
  <c r="T412" i="56"/>
  <c r="U412" i="56"/>
  <c r="T414" i="56"/>
  <c r="U414" i="56"/>
  <c r="T416" i="56"/>
  <c r="U416" i="56"/>
  <c r="T418" i="56"/>
  <c r="U418" i="56"/>
  <c r="T420" i="56"/>
  <c r="U420" i="56"/>
  <c r="T422" i="56"/>
  <c r="U422" i="56"/>
  <c r="T424" i="56"/>
  <c r="U424" i="56"/>
  <c r="T426" i="56"/>
  <c r="U426" i="56"/>
  <c r="T428" i="56"/>
  <c r="U428" i="56"/>
  <c r="T430" i="56"/>
  <c r="U430" i="56"/>
  <c r="T432" i="56"/>
  <c r="U432" i="56"/>
  <c r="T434" i="56"/>
  <c r="U434" i="56"/>
  <c r="T436" i="56"/>
  <c r="U436" i="56"/>
  <c r="T438" i="56"/>
  <c r="U438" i="56"/>
  <c r="U472" i="56"/>
  <c r="T472" i="56"/>
  <c r="U480" i="56"/>
  <c r="T480" i="56"/>
  <c r="U484" i="56"/>
  <c r="T484" i="56"/>
  <c r="O127" i="56"/>
  <c r="P127" i="56" s="1"/>
  <c r="O129" i="56"/>
  <c r="P129" i="56" s="1"/>
  <c r="O131" i="56"/>
  <c r="P131" i="56" s="1"/>
  <c r="O133" i="56"/>
  <c r="P133" i="56" s="1"/>
  <c r="O135" i="56"/>
  <c r="P135" i="56" s="1"/>
  <c r="O137" i="56"/>
  <c r="P137" i="56" s="1"/>
  <c r="O139" i="56"/>
  <c r="P139" i="56" s="1"/>
  <c r="O141" i="56"/>
  <c r="P141" i="56" s="1"/>
  <c r="O143" i="56"/>
  <c r="P143" i="56" s="1"/>
  <c r="O145" i="56"/>
  <c r="P145" i="56" s="1"/>
  <c r="O147" i="56"/>
  <c r="P147" i="56" s="1"/>
  <c r="O149" i="56"/>
  <c r="P149" i="56" s="1"/>
  <c r="O151" i="56"/>
  <c r="P151" i="56" s="1"/>
  <c r="O153" i="56"/>
  <c r="P153" i="56" s="1"/>
  <c r="O155" i="56"/>
  <c r="P155" i="56" s="1"/>
  <c r="O157" i="56"/>
  <c r="P157" i="56" s="1"/>
  <c r="O159" i="56"/>
  <c r="P159" i="56" s="1"/>
  <c r="O161" i="56"/>
  <c r="P161" i="56" s="1"/>
  <c r="O163" i="56"/>
  <c r="P163" i="56" s="1"/>
  <c r="O165" i="56"/>
  <c r="P165" i="56" s="1"/>
  <c r="O167" i="56"/>
  <c r="P167" i="56" s="1"/>
  <c r="O169" i="56"/>
  <c r="P169" i="56" s="1"/>
  <c r="O171" i="56"/>
  <c r="P171" i="56" s="1"/>
  <c r="O173" i="56"/>
  <c r="P173" i="56" s="1"/>
  <c r="O175" i="56"/>
  <c r="P175" i="56" s="1"/>
  <c r="S189" i="56"/>
  <c r="T190" i="56"/>
  <c r="U190" i="56"/>
  <c r="T323" i="56"/>
  <c r="U323" i="56"/>
  <c r="S182" i="56"/>
  <c r="S183" i="56"/>
  <c r="S184" i="56"/>
  <c r="S185" i="56"/>
  <c r="S186" i="56"/>
  <c r="S187" i="56"/>
  <c r="S188" i="56"/>
  <c r="T196" i="56"/>
  <c r="U196" i="56"/>
  <c r="T204" i="56"/>
  <c r="U204" i="56"/>
  <c r="T212" i="56"/>
  <c r="U212" i="56"/>
  <c r="T220" i="56"/>
  <c r="U220" i="56"/>
  <c r="U247" i="56"/>
  <c r="T247" i="56"/>
  <c r="S201" i="56"/>
  <c r="S205" i="56"/>
  <c r="S209" i="56"/>
  <c r="S213" i="56"/>
  <c r="S217" i="56"/>
  <c r="S221" i="56"/>
  <c r="S225" i="56"/>
  <c r="U235" i="56"/>
  <c r="T235" i="56"/>
  <c r="U251" i="56"/>
  <c r="T251" i="56"/>
  <c r="U267" i="56"/>
  <c r="T267" i="56"/>
  <c r="T331" i="56"/>
  <c r="U331" i="56"/>
  <c r="S353" i="56"/>
  <c r="P353" i="56"/>
  <c r="S198" i="56"/>
  <c r="S239" i="56"/>
  <c r="S255" i="56"/>
  <c r="P273" i="56"/>
  <c r="S273" i="56"/>
  <c r="S361" i="56"/>
  <c r="P361" i="56"/>
  <c r="O197" i="56"/>
  <c r="P197" i="56" s="1"/>
  <c r="S199" i="56"/>
  <c r="U202" i="56"/>
  <c r="S203" i="56"/>
  <c r="U206" i="56"/>
  <c r="S207" i="56"/>
  <c r="U210" i="56"/>
  <c r="S211" i="56"/>
  <c r="U214" i="56"/>
  <c r="S215" i="56"/>
  <c r="U218" i="56"/>
  <c r="S219" i="56"/>
  <c r="U222" i="56"/>
  <c r="S223" i="56"/>
  <c r="U226" i="56"/>
  <c r="S227" i="56"/>
  <c r="S243" i="56"/>
  <c r="S259" i="56"/>
  <c r="T324" i="56"/>
  <c r="U324" i="56"/>
  <c r="S337" i="56"/>
  <c r="P337" i="56"/>
  <c r="S369" i="56"/>
  <c r="P369" i="56"/>
  <c r="S230" i="56"/>
  <c r="S234" i="56"/>
  <c r="S238" i="56"/>
  <c r="S242" i="56"/>
  <c r="S246" i="56"/>
  <c r="S250" i="56"/>
  <c r="S254" i="56"/>
  <c r="S258" i="56"/>
  <c r="S262" i="56"/>
  <c r="S266" i="56"/>
  <c r="T270" i="56"/>
  <c r="U270" i="56"/>
  <c r="S271" i="56"/>
  <c r="O275" i="56"/>
  <c r="S277" i="56"/>
  <c r="P277" i="56"/>
  <c r="S279" i="56"/>
  <c r="P279" i="56"/>
  <c r="S281" i="56"/>
  <c r="P281" i="56"/>
  <c r="S283" i="56"/>
  <c r="P283" i="56"/>
  <c r="S285" i="56"/>
  <c r="P285" i="56"/>
  <c r="S287" i="56"/>
  <c r="P287" i="56"/>
  <c r="S289" i="56"/>
  <c r="P289" i="56"/>
  <c r="S291" i="56"/>
  <c r="P291" i="56"/>
  <c r="S293" i="56"/>
  <c r="P293" i="56"/>
  <c r="S295" i="56"/>
  <c r="P295" i="56"/>
  <c r="S297" i="56"/>
  <c r="P297" i="56"/>
  <c r="S299" i="56"/>
  <c r="P299" i="56"/>
  <c r="S301" i="56"/>
  <c r="P301" i="56"/>
  <c r="S303" i="56"/>
  <c r="P303" i="56"/>
  <c r="S305" i="56"/>
  <c r="P305" i="56"/>
  <c r="S307" i="56"/>
  <c r="P307" i="56"/>
  <c r="S309" i="56"/>
  <c r="P309" i="56"/>
  <c r="S311" i="56"/>
  <c r="P311" i="56"/>
  <c r="S313" i="56"/>
  <c r="P313" i="56"/>
  <c r="S315" i="56"/>
  <c r="P315" i="56"/>
  <c r="S317" i="56"/>
  <c r="P317" i="56"/>
  <c r="S321" i="56"/>
  <c r="T322" i="56"/>
  <c r="U322" i="56"/>
  <c r="S329" i="56"/>
  <c r="S343" i="56"/>
  <c r="P343" i="56"/>
  <c r="S351" i="56"/>
  <c r="P351" i="56"/>
  <c r="S359" i="56"/>
  <c r="P359" i="56"/>
  <c r="S367" i="56"/>
  <c r="P367" i="56"/>
  <c r="S375" i="56"/>
  <c r="P375" i="56"/>
  <c r="U377" i="56"/>
  <c r="T377" i="56"/>
  <c r="U381" i="56"/>
  <c r="T381" i="56"/>
  <c r="S233" i="56"/>
  <c r="S237" i="56"/>
  <c r="S241" i="56"/>
  <c r="S245" i="56"/>
  <c r="S249" i="56"/>
  <c r="S253" i="56"/>
  <c r="S257" i="56"/>
  <c r="S261" i="56"/>
  <c r="S265" i="56"/>
  <c r="O269" i="56"/>
  <c r="T272" i="56"/>
  <c r="U272" i="56"/>
  <c r="T320" i="56"/>
  <c r="U320" i="56"/>
  <c r="T328" i="56"/>
  <c r="U328" i="56"/>
  <c r="S341" i="56"/>
  <c r="P341" i="56"/>
  <c r="S349" i="56"/>
  <c r="P349" i="56"/>
  <c r="S357" i="56"/>
  <c r="P357" i="56"/>
  <c r="S365" i="56"/>
  <c r="P365" i="56"/>
  <c r="S373" i="56"/>
  <c r="P373" i="56"/>
  <c r="U380" i="56"/>
  <c r="T380" i="56"/>
  <c r="S452" i="56"/>
  <c r="P452" i="56"/>
  <c r="S232" i="56"/>
  <c r="S236" i="56"/>
  <c r="S240" i="56"/>
  <c r="S244" i="56"/>
  <c r="S248" i="56"/>
  <c r="S252" i="56"/>
  <c r="S256" i="56"/>
  <c r="S260" i="56"/>
  <c r="S264" i="56"/>
  <c r="S268" i="56"/>
  <c r="T274" i="56"/>
  <c r="U274" i="56"/>
  <c r="T276" i="56"/>
  <c r="U276" i="56"/>
  <c r="T278" i="56"/>
  <c r="U278" i="56"/>
  <c r="T280" i="56"/>
  <c r="U280" i="56"/>
  <c r="T282" i="56"/>
  <c r="U282" i="56"/>
  <c r="T284" i="56"/>
  <c r="U284" i="56"/>
  <c r="T286" i="56"/>
  <c r="U286" i="56"/>
  <c r="T288" i="56"/>
  <c r="U288" i="56"/>
  <c r="T290" i="56"/>
  <c r="U290" i="56"/>
  <c r="T292" i="56"/>
  <c r="U292" i="56"/>
  <c r="T294" i="56"/>
  <c r="U294" i="56"/>
  <c r="T296" i="56"/>
  <c r="U296" i="56"/>
  <c r="T298" i="56"/>
  <c r="U298" i="56"/>
  <c r="T300" i="56"/>
  <c r="U300" i="56"/>
  <c r="T302" i="56"/>
  <c r="U302" i="56"/>
  <c r="T304" i="56"/>
  <c r="U304" i="56"/>
  <c r="T306" i="56"/>
  <c r="U306" i="56"/>
  <c r="T308" i="56"/>
  <c r="U308" i="56"/>
  <c r="T310" i="56"/>
  <c r="U310" i="56"/>
  <c r="T312" i="56"/>
  <c r="U312" i="56"/>
  <c r="T314" i="56"/>
  <c r="U314" i="56"/>
  <c r="T316" i="56"/>
  <c r="U316" i="56"/>
  <c r="T318" i="56"/>
  <c r="U318" i="56"/>
  <c r="U319" i="56"/>
  <c r="S325" i="56"/>
  <c r="T326" i="56"/>
  <c r="U326" i="56"/>
  <c r="U327" i="56"/>
  <c r="S333" i="56"/>
  <c r="U335" i="56"/>
  <c r="S339" i="56"/>
  <c r="P339" i="56"/>
  <c r="S347" i="56"/>
  <c r="P347" i="56"/>
  <c r="S355" i="56"/>
  <c r="P355" i="56"/>
  <c r="S363" i="56"/>
  <c r="P363" i="56"/>
  <c r="S371" i="56"/>
  <c r="P371" i="56"/>
  <c r="U379" i="56"/>
  <c r="T379" i="56"/>
  <c r="O330" i="56"/>
  <c r="P330" i="56" s="1"/>
  <c r="O332" i="56"/>
  <c r="P332" i="56" s="1"/>
  <c r="O334" i="56"/>
  <c r="P334" i="56" s="1"/>
  <c r="O336" i="56"/>
  <c r="P336" i="56" s="1"/>
  <c r="O338" i="56"/>
  <c r="P338" i="56" s="1"/>
  <c r="O340" i="56"/>
  <c r="P340" i="56" s="1"/>
  <c r="O342" i="56"/>
  <c r="P342" i="56" s="1"/>
  <c r="O344" i="56"/>
  <c r="P344" i="56" s="1"/>
  <c r="O346" i="56"/>
  <c r="P346" i="56" s="1"/>
  <c r="O348" i="56"/>
  <c r="P348" i="56" s="1"/>
  <c r="O350" i="56"/>
  <c r="P350" i="56" s="1"/>
  <c r="O352" i="56"/>
  <c r="P352" i="56" s="1"/>
  <c r="O354" i="56"/>
  <c r="P354" i="56" s="1"/>
  <c r="O356" i="56"/>
  <c r="P356" i="56" s="1"/>
  <c r="O358" i="56"/>
  <c r="P358" i="56" s="1"/>
  <c r="O360" i="56"/>
  <c r="P360" i="56" s="1"/>
  <c r="O362" i="56"/>
  <c r="P362" i="56" s="1"/>
  <c r="O364" i="56"/>
  <c r="P364" i="56" s="1"/>
  <c r="O366" i="56"/>
  <c r="P366" i="56" s="1"/>
  <c r="O368" i="56"/>
  <c r="P368" i="56" s="1"/>
  <c r="O370" i="56"/>
  <c r="P370" i="56" s="1"/>
  <c r="O372" i="56"/>
  <c r="P372" i="56" s="1"/>
  <c r="O374" i="56"/>
  <c r="P374" i="56" s="1"/>
  <c r="O376" i="56"/>
  <c r="P376" i="56" s="1"/>
  <c r="O383" i="56"/>
  <c r="O385" i="56"/>
  <c r="O387" i="56"/>
  <c r="O389" i="56"/>
  <c r="O391" i="56"/>
  <c r="O393" i="56"/>
  <c r="O395" i="56"/>
  <c r="O397" i="56"/>
  <c r="O399" i="56"/>
  <c r="O401" i="56"/>
  <c r="O403" i="56"/>
  <c r="O405" i="56"/>
  <c r="O407" i="56"/>
  <c r="O409" i="56"/>
  <c r="O411" i="56"/>
  <c r="O413" i="56"/>
  <c r="O415" i="56"/>
  <c r="O417" i="56"/>
  <c r="O419" i="56"/>
  <c r="O421" i="56"/>
  <c r="O423" i="56"/>
  <c r="O425" i="56"/>
  <c r="O427" i="56"/>
  <c r="O429" i="56"/>
  <c r="O431" i="56"/>
  <c r="O433" i="56"/>
  <c r="O435" i="56"/>
  <c r="O437" i="56"/>
  <c r="O439" i="56"/>
  <c r="O441" i="56"/>
  <c r="O443" i="56"/>
  <c r="O445" i="56"/>
  <c r="O447" i="56"/>
  <c r="S448" i="56"/>
  <c r="O450" i="56"/>
  <c r="S456" i="56"/>
  <c r="O458" i="56"/>
  <c r="P458" i="56" s="1"/>
  <c r="S459" i="56"/>
  <c r="O462" i="56"/>
  <c r="P462" i="56" s="1"/>
  <c r="S463" i="56"/>
  <c r="O466" i="56"/>
  <c r="P466" i="56" s="1"/>
  <c r="S467" i="56"/>
  <c r="O470" i="56"/>
  <c r="P470" i="56" s="1"/>
  <c r="S471" i="56"/>
  <c r="S475" i="56"/>
  <c r="S479" i="56"/>
  <c r="S483" i="56"/>
  <c r="O461" i="56"/>
  <c r="P461" i="56" s="1"/>
  <c r="O465" i="56"/>
  <c r="P465" i="56" s="1"/>
  <c r="O469" i="56"/>
  <c r="P469" i="56" s="1"/>
  <c r="S474" i="56"/>
  <c r="S478" i="56"/>
  <c r="S482" i="56"/>
  <c r="S486" i="56"/>
  <c r="O440" i="56"/>
  <c r="P440" i="56" s="1"/>
  <c r="O442" i="56"/>
  <c r="P442" i="56" s="1"/>
  <c r="O444" i="56"/>
  <c r="P444" i="56" s="1"/>
  <c r="O446" i="56"/>
  <c r="P446" i="56" s="1"/>
  <c r="O454" i="56"/>
  <c r="O460" i="56"/>
  <c r="P460" i="56" s="1"/>
  <c r="S461" i="56"/>
  <c r="O464" i="56"/>
  <c r="P464" i="56" s="1"/>
  <c r="S465" i="56"/>
  <c r="O468" i="56"/>
  <c r="P468" i="56" s="1"/>
  <c r="S469" i="56"/>
  <c r="S473" i="56"/>
  <c r="S477" i="56"/>
  <c r="S481" i="56"/>
  <c r="S485" i="56"/>
  <c r="S487" i="56"/>
  <c r="O449" i="56"/>
  <c r="P449" i="56" s="1"/>
  <c r="O451" i="56"/>
  <c r="O453" i="56"/>
  <c r="P453" i="56" s="1"/>
  <c r="O455" i="56"/>
  <c r="O457" i="56"/>
  <c r="P457" i="56" s="1"/>
  <c r="O489" i="56"/>
  <c r="P489" i="56" s="1"/>
  <c r="O488" i="56"/>
  <c r="P488" i="56" s="1"/>
  <c r="AS17" i="53"/>
  <c r="AT17" i="53"/>
  <c r="AU17" i="53"/>
  <c r="X21" i="53"/>
  <c r="Y21" i="53"/>
  <c r="W21" i="53"/>
  <c r="AT24" i="53"/>
  <c r="AU24" i="53"/>
  <c r="AS24" i="53"/>
  <c r="AU44" i="53"/>
  <c r="AS44" i="53"/>
  <c r="AT44" i="53"/>
  <c r="AU18" i="53"/>
  <c r="AT18" i="53"/>
  <c r="AS18" i="53"/>
  <c r="AS41" i="53"/>
  <c r="Y23" i="53"/>
  <c r="AU29" i="53"/>
  <c r="Y16" i="53"/>
  <c r="AT43" i="53"/>
  <c r="T17" i="53"/>
  <c r="V14" i="53"/>
  <c r="T21" i="53"/>
  <c r="AT37" i="55"/>
  <c r="W38" i="55"/>
  <c r="AT46" i="55"/>
  <c r="W47" i="55"/>
  <c r="AP29" i="53"/>
  <c r="AP37" i="53"/>
  <c r="AS37" i="53"/>
  <c r="AS25" i="53"/>
  <c r="X27" i="53"/>
  <c r="AT37" i="53"/>
  <c r="W17" i="53"/>
  <c r="T18" i="53"/>
  <c r="AU34" i="53"/>
  <c r="AR15" i="53"/>
  <c r="V47" i="53"/>
  <c r="T23" i="53"/>
  <c r="AP44" i="53"/>
  <c r="V14" i="55"/>
  <c r="AP31" i="55"/>
  <c r="AR33" i="55"/>
  <c r="AU33" i="55" s="1"/>
  <c r="V35" i="55"/>
  <c r="Y35" i="55" s="1"/>
  <c r="AP39" i="55"/>
  <c r="AR41" i="55"/>
  <c r="AU41" i="55" s="1"/>
  <c r="V43" i="55"/>
  <c r="Y43" i="55" s="1"/>
  <c r="X16" i="53"/>
  <c r="T31" i="53"/>
  <c r="AR42" i="53"/>
  <c r="X18" i="53"/>
  <c r="V39" i="53"/>
  <c r="T15" i="53"/>
  <c r="AR28" i="55"/>
  <c r="W29" i="55"/>
  <c r="V31" i="55"/>
  <c r="Y31" i="55" s="1"/>
  <c r="T33" i="55"/>
  <c r="AP35" i="55"/>
  <c r="AS37" i="55"/>
  <c r="T38" i="55"/>
  <c r="V39" i="55"/>
  <c r="Y39" i="55" s="1"/>
  <c r="T41" i="55"/>
  <c r="AP43" i="55"/>
  <c r="AS46" i="55"/>
  <c r="T47" i="55"/>
  <c r="AP48" i="55"/>
  <c r="AT29" i="55"/>
  <c r="AS29" i="55"/>
  <c r="AP14" i="55"/>
  <c r="AR16" i="55"/>
  <c r="AU16" i="55" s="1"/>
  <c r="AP17" i="55"/>
  <c r="V18" i="55"/>
  <c r="Y18" i="55" s="1"/>
  <c r="AR24" i="55"/>
  <c r="AU24" i="55" s="1"/>
  <c r="AP25" i="55"/>
  <c r="V26" i="55"/>
  <c r="Y26" i="55" s="1"/>
  <c r="AR20" i="55"/>
  <c r="AP21" i="55"/>
  <c r="AP29" i="55"/>
  <c r="AP18" i="55"/>
  <c r="T21" i="55"/>
  <c r="AP26" i="55"/>
  <c r="AS28" i="55"/>
  <c r="T29" i="55"/>
  <c r="AU48" i="53"/>
  <c r="AT48" i="53"/>
  <c r="AS48" i="53"/>
  <c r="W19" i="53"/>
  <c r="X19" i="53"/>
  <c r="Y19" i="53"/>
  <c r="X36" i="53"/>
  <c r="Y36" i="53"/>
  <c r="W36" i="53"/>
  <c r="AT16" i="53"/>
  <c r="AU16" i="53"/>
  <c r="AS16" i="53"/>
  <c r="AU38" i="53"/>
  <c r="AT38" i="53"/>
  <c r="AS38" i="53"/>
  <c r="X31" i="53"/>
  <c r="Y31" i="53"/>
  <c r="W31" i="53"/>
  <c r="W25" i="53"/>
  <c r="X25" i="53"/>
  <c r="Y25" i="53"/>
  <c r="W20" i="53"/>
  <c r="Y20" i="53"/>
  <c r="X20" i="53"/>
  <c r="AS40" i="53"/>
  <c r="AU40" i="53"/>
  <c r="AT40" i="53"/>
  <c r="Y24" i="53"/>
  <c r="AU26" i="53"/>
  <c r="Y14" i="55"/>
  <c r="W14" i="55"/>
  <c r="X14" i="55"/>
  <c r="T15" i="55"/>
  <c r="V15" i="55"/>
  <c r="T19" i="55"/>
  <c r="V19" i="55"/>
  <c r="AS22" i="55"/>
  <c r="AT22" i="55"/>
  <c r="AT25" i="55"/>
  <c r="AS25" i="55"/>
  <c r="AR27" i="55"/>
  <c r="AP27" i="55"/>
  <c r="T36" i="55"/>
  <c r="V36" i="55"/>
  <c r="AS14" i="53"/>
  <c r="W22" i="53"/>
  <c r="X22" i="53"/>
  <c r="AS43" i="53"/>
  <c r="T37" i="53"/>
  <c r="T38" i="53"/>
  <c r="AP31" i="53"/>
  <c r="T19" i="53"/>
  <c r="AS14" i="55"/>
  <c r="AT14" i="55"/>
  <c r="AT17" i="55"/>
  <c r="AS17" i="55"/>
  <c r="AP22" i="55"/>
  <c r="T24" i="55"/>
  <c r="X31" i="55"/>
  <c r="T32" i="55"/>
  <c r="V32" i="55"/>
  <c r="AT34" i="55"/>
  <c r="AS34" i="55"/>
  <c r="AR36" i="55"/>
  <c r="AT36" i="55" s="1"/>
  <c r="AP36" i="55"/>
  <c r="T44" i="55"/>
  <c r="V44" i="55"/>
  <c r="Y44" i="55" s="1"/>
  <c r="V35" i="53"/>
  <c r="V29" i="53"/>
  <c r="Y27" i="53"/>
  <c r="V46" i="53"/>
  <c r="AR22" i="53"/>
  <c r="AR19" i="55"/>
  <c r="AP19" i="55"/>
  <c r="AS31" i="55"/>
  <c r="AT31" i="55"/>
  <c r="T40" i="55"/>
  <c r="V40" i="55"/>
  <c r="AT42" i="55"/>
  <c r="AS42" i="55"/>
  <c r="AR44" i="55"/>
  <c r="AT44" i="55" s="1"/>
  <c r="AP44" i="55"/>
  <c r="AT48" i="55"/>
  <c r="AU48" i="55"/>
  <c r="T32" i="53"/>
  <c r="V32" i="53"/>
  <c r="Y37" i="53"/>
  <c r="V41" i="53"/>
  <c r="AT21" i="55"/>
  <c r="AU21" i="55"/>
  <c r="V22" i="55"/>
  <c r="T23" i="55"/>
  <c r="V23" i="55"/>
  <c r="T27" i="55"/>
  <c r="V27" i="55"/>
  <c r="AS39" i="55"/>
  <c r="AT39" i="55"/>
  <c r="AP39" i="53"/>
  <c r="AP41" i="53"/>
  <c r="AU29" i="55"/>
  <c r="AU38" i="55"/>
  <c r="W20" i="55"/>
  <c r="X20" i="55"/>
  <c r="Y20" i="55"/>
  <c r="W28" i="55"/>
  <c r="Y28" i="55"/>
  <c r="X28" i="55"/>
  <c r="W37" i="55"/>
  <c r="Y37" i="55"/>
  <c r="X37" i="55"/>
  <c r="W46" i="55"/>
  <c r="Y46" i="55"/>
  <c r="X46" i="55"/>
  <c r="AS18" i="55"/>
  <c r="AU18" i="55"/>
  <c r="AT18" i="55"/>
  <c r="AS26" i="55"/>
  <c r="AU26" i="55"/>
  <c r="AT26" i="55"/>
  <c r="AS35" i="55"/>
  <c r="AU35" i="55"/>
  <c r="AT35" i="55"/>
  <c r="AS43" i="55"/>
  <c r="AU43" i="55"/>
  <c r="AT43" i="55"/>
  <c r="AU15" i="55"/>
  <c r="AU23" i="55"/>
  <c r="Y25" i="55"/>
  <c r="AU14" i="55"/>
  <c r="AP15" i="55"/>
  <c r="X16" i="55"/>
  <c r="T17" i="55"/>
  <c r="AU17" i="55"/>
  <c r="T20" i="55"/>
  <c r="X21" i="55"/>
  <c r="AU22" i="55"/>
  <c r="AP23" i="55"/>
  <c r="X24" i="55"/>
  <c r="T25" i="55"/>
  <c r="AU25" i="55"/>
  <c r="W26" i="55"/>
  <c r="Y27" i="55"/>
  <c r="AT27" i="55"/>
  <c r="T28" i="55"/>
  <c r="X29" i="55"/>
  <c r="AU31" i="55"/>
  <c r="AP32" i="55"/>
  <c r="X33" i="55"/>
  <c r="AS33" i="55"/>
  <c r="T34" i="55"/>
  <c r="AU34" i="55"/>
  <c r="Y36" i="55"/>
  <c r="T37" i="55"/>
  <c r="X38" i="55"/>
  <c r="AU39" i="55"/>
  <c r="AP40" i="55"/>
  <c r="X41" i="55"/>
  <c r="AS41" i="55"/>
  <c r="T42" i="55"/>
  <c r="AU42" i="55"/>
  <c r="W43" i="55"/>
  <c r="T46" i="55"/>
  <c r="X47" i="55"/>
  <c r="AU47" i="55"/>
  <c r="AT47" i="55"/>
  <c r="AS47" i="55"/>
  <c r="Y17" i="55"/>
  <c r="AS15" i="55"/>
  <c r="Y16" i="55"/>
  <c r="W17" i="55"/>
  <c r="X18" i="55"/>
  <c r="AS23" i="55"/>
  <c r="Y24" i="55"/>
  <c r="W25" i="55"/>
  <c r="X26" i="55"/>
  <c r="AS32" i="55"/>
  <c r="Y33" i="55"/>
  <c r="AT33" i="55"/>
  <c r="W34" i="55"/>
  <c r="AS40" i="55"/>
  <c r="Y41" i="55"/>
  <c r="AT41" i="55"/>
  <c r="W42" i="55"/>
  <c r="X43" i="55"/>
  <c r="AT32" i="55"/>
  <c r="X34" i="55"/>
  <c r="AT40" i="55"/>
  <c r="X42" i="55"/>
  <c r="Y48" i="55"/>
  <c r="X48" i="55"/>
  <c r="W48" i="55"/>
  <c r="T48" i="55"/>
  <c r="AS48" i="55"/>
  <c r="U477" i="56" l="1"/>
  <c r="T477" i="56"/>
  <c r="U465" i="56"/>
  <c r="T465" i="56"/>
  <c r="S454" i="56"/>
  <c r="P454" i="56"/>
  <c r="U483" i="56"/>
  <c r="T483" i="56"/>
  <c r="P450" i="56"/>
  <c r="S450" i="56"/>
  <c r="P443" i="56"/>
  <c r="S443" i="56"/>
  <c r="P435" i="56"/>
  <c r="S435" i="56"/>
  <c r="P427" i="56"/>
  <c r="S427" i="56"/>
  <c r="P419" i="56"/>
  <c r="S419" i="56"/>
  <c r="P411" i="56"/>
  <c r="S411" i="56"/>
  <c r="P403" i="56"/>
  <c r="S403" i="56"/>
  <c r="P395" i="56"/>
  <c r="S395" i="56"/>
  <c r="P387" i="56"/>
  <c r="S387" i="56"/>
  <c r="S449" i="56"/>
  <c r="S366" i="56"/>
  <c r="T347" i="56"/>
  <c r="U347" i="56"/>
  <c r="U260" i="56"/>
  <c r="T260" i="56"/>
  <c r="U244" i="56"/>
  <c r="T244" i="56"/>
  <c r="S368" i="56"/>
  <c r="T349" i="56"/>
  <c r="U349" i="56"/>
  <c r="S336" i="56"/>
  <c r="T265" i="56"/>
  <c r="U265" i="56"/>
  <c r="T249" i="56"/>
  <c r="U249" i="56"/>
  <c r="T233" i="56"/>
  <c r="U233" i="56"/>
  <c r="S370" i="56"/>
  <c r="T351" i="56"/>
  <c r="U351" i="56"/>
  <c r="S338" i="56"/>
  <c r="S275" i="56"/>
  <c r="P275" i="56"/>
  <c r="U266" i="56"/>
  <c r="T266" i="56"/>
  <c r="U250" i="56"/>
  <c r="T250" i="56"/>
  <c r="U234" i="56"/>
  <c r="T234" i="56"/>
  <c r="S356" i="56"/>
  <c r="T361" i="56"/>
  <c r="U361" i="56"/>
  <c r="U255" i="56"/>
  <c r="T255" i="56"/>
  <c r="S372" i="56"/>
  <c r="T225" i="56"/>
  <c r="U225" i="56"/>
  <c r="T209" i="56"/>
  <c r="U209" i="56"/>
  <c r="U186" i="56"/>
  <c r="T186" i="56"/>
  <c r="U182" i="56"/>
  <c r="T182" i="56"/>
  <c r="S488" i="56"/>
  <c r="S332" i="56"/>
  <c r="T191" i="56"/>
  <c r="U191" i="56"/>
  <c r="P178" i="56"/>
  <c r="S178" i="56"/>
  <c r="T345" i="56"/>
  <c r="U345" i="56"/>
  <c r="S131" i="56"/>
  <c r="S129" i="56"/>
  <c r="S169" i="56"/>
  <c r="S153" i="56"/>
  <c r="S137" i="56"/>
  <c r="U123" i="56"/>
  <c r="T123" i="56"/>
  <c r="U119" i="56"/>
  <c r="T119" i="56"/>
  <c r="U115" i="56"/>
  <c r="T115" i="56"/>
  <c r="U111" i="56"/>
  <c r="T111" i="56"/>
  <c r="U107" i="56"/>
  <c r="T107" i="56"/>
  <c r="U103" i="56"/>
  <c r="T103" i="56"/>
  <c r="U99" i="56"/>
  <c r="T99" i="56"/>
  <c r="U95" i="56"/>
  <c r="T95" i="56"/>
  <c r="U91" i="56"/>
  <c r="T91" i="56"/>
  <c r="U87" i="56"/>
  <c r="T87" i="56"/>
  <c r="U83" i="56"/>
  <c r="T83" i="56"/>
  <c r="U79" i="56"/>
  <c r="T79" i="56"/>
  <c r="U75" i="56"/>
  <c r="T75" i="56"/>
  <c r="U71" i="56"/>
  <c r="T71" i="56"/>
  <c r="U67" i="56"/>
  <c r="T67" i="56"/>
  <c r="U63" i="56"/>
  <c r="T63" i="56"/>
  <c r="U59" i="56"/>
  <c r="T59" i="56"/>
  <c r="U55" i="56"/>
  <c r="T55" i="56"/>
  <c r="U51" i="56"/>
  <c r="T51" i="56"/>
  <c r="U47" i="56"/>
  <c r="T47" i="56"/>
  <c r="S151" i="56"/>
  <c r="S127" i="56"/>
  <c r="S155" i="56"/>
  <c r="U474" i="56"/>
  <c r="T474" i="56"/>
  <c r="S489" i="56"/>
  <c r="P455" i="56"/>
  <c r="S455" i="56"/>
  <c r="U487" i="56"/>
  <c r="T487" i="56"/>
  <c r="U473" i="56"/>
  <c r="T473" i="56"/>
  <c r="U486" i="56"/>
  <c r="T486" i="56"/>
  <c r="S470" i="56"/>
  <c r="S462" i="56"/>
  <c r="U479" i="56"/>
  <c r="T479" i="56"/>
  <c r="U467" i="56"/>
  <c r="T467" i="56"/>
  <c r="U459" i="56"/>
  <c r="T459" i="56"/>
  <c r="T448" i="56"/>
  <c r="U448" i="56"/>
  <c r="P441" i="56"/>
  <c r="S441" i="56"/>
  <c r="P433" i="56"/>
  <c r="S433" i="56"/>
  <c r="P425" i="56"/>
  <c r="S425" i="56"/>
  <c r="P417" i="56"/>
  <c r="S417" i="56"/>
  <c r="P409" i="56"/>
  <c r="S409" i="56"/>
  <c r="P401" i="56"/>
  <c r="S401" i="56"/>
  <c r="P393" i="56"/>
  <c r="S393" i="56"/>
  <c r="P385" i="56"/>
  <c r="S385" i="56"/>
  <c r="S453" i="56"/>
  <c r="S374" i="56"/>
  <c r="T355" i="56"/>
  <c r="U355" i="56"/>
  <c r="S342" i="56"/>
  <c r="S334" i="56"/>
  <c r="U256" i="56"/>
  <c r="T256" i="56"/>
  <c r="U240" i="56"/>
  <c r="T240" i="56"/>
  <c r="T452" i="56"/>
  <c r="U452" i="56"/>
  <c r="S376" i="56"/>
  <c r="T357" i="56"/>
  <c r="U357" i="56"/>
  <c r="S344" i="56"/>
  <c r="T261" i="56"/>
  <c r="U261" i="56"/>
  <c r="T245" i="56"/>
  <c r="U245" i="56"/>
  <c r="S444" i="56"/>
  <c r="T359" i="56"/>
  <c r="U359" i="56"/>
  <c r="S346" i="56"/>
  <c r="S330" i="56"/>
  <c r="T321" i="56"/>
  <c r="U321" i="56"/>
  <c r="T315" i="56"/>
  <c r="U315" i="56"/>
  <c r="T311" i="56"/>
  <c r="U311" i="56"/>
  <c r="T307" i="56"/>
  <c r="U307" i="56"/>
  <c r="T303" i="56"/>
  <c r="U303" i="56"/>
  <c r="T299" i="56"/>
  <c r="U299" i="56"/>
  <c r="T295" i="56"/>
  <c r="U295" i="56"/>
  <c r="T291" i="56"/>
  <c r="U291" i="56"/>
  <c r="T287" i="56"/>
  <c r="U287" i="56"/>
  <c r="T283" i="56"/>
  <c r="U283" i="56"/>
  <c r="T279" i="56"/>
  <c r="U279" i="56"/>
  <c r="T271" i="56"/>
  <c r="U271" i="56"/>
  <c r="U262" i="56"/>
  <c r="T262" i="56"/>
  <c r="U246" i="56"/>
  <c r="T246" i="56"/>
  <c r="U230" i="56"/>
  <c r="T230" i="56"/>
  <c r="U259" i="56"/>
  <c r="T259" i="56"/>
  <c r="T223" i="56"/>
  <c r="U223" i="56"/>
  <c r="T215" i="56"/>
  <c r="U215" i="56"/>
  <c r="T207" i="56"/>
  <c r="U207" i="56"/>
  <c r="T199" i="56"/>
  <c r="U199" i="56"/>
  <c r="S348" i="56"/>
  <c r="U239" i="56"/>
  <c r="T239" i="56"/>
  <c r="T221" i="56"/>
  <c r="U221" i="56"/>
  <c r="T205" i="56"/>
  <c r="U205" i="56"/>
  <c r="U185" i="56"/>
  <c r="T185" i="56"/>
  <c r="S364" i="56"/>
  <c r="P181" i="56"/>
  <c r="S181" i="56"/>
  <c r="P177" i="56"/>
  <c r="S177" i="56"/>
  <c r="S468" i="56"/>
  <c r="T130" i="56"/>
  <c r="U130" i="56"/>
  <c r="S165" i="56"/>
  <c r="S149" i="56"/>
  <c r="S133" i="56"/>
  <c r="U122" i="56"/>
  <c r="T122" i="56"/>
  <c r="U118" i="56"/>
  <c r="T118" i="56"/>
  <c r="U114" i="56"/>
  <c r="T114" i="56"/>
  <c r="U110" i="56"/>
  <c r="T110" i="56"/>
  <c r="U106" i="56"/>
  <c r="T106" i="56"/>
  <c r="U102" i="56"/>
  <c r="T102" i="56"/>
  <c r="U98" i="56"/>
  <c r="T98" i="56"/>
  <c r="U94" i="56"/>
  <c r="T94" i="56"/>
  <c r="U90" i="56"/>
  <c r="T90" i="56"/>
  <c r="U86" i="56"/>
  <c r="T86" i="56"/>
  <c r="U82" i="56"/>
  <c r="T82" i="56"/>
  <c r="U78" i="56"/>
  <c r="T78" i="56"/>
  <c r="U74" i="56"/>
  <c r="T74" i="56"/>
  <c r="U70" i="56"/>
  <c r="T70" i="56"/>
  <c r="U66" i="56"/>
  <c r="T66" i="56"/>
  <c r="U62" i="56"/>
  <c r="T62" i="56"/>
  <c r="U58" i="56"/>
  <c r="T58" i="56"/>
  <c r="U54" i="56"/>
  <c r="T54" i="56"/>
  <c r="U50" i="56"/>
  <c r="T50" i="56"/>
  <c r="S175" i="56"/>
  <c r="S143" i="56"/>
  <c r="T126" i="56"/>
  <c r="U126" i="56"/>
  <c r="S147" i="56"/>
  <c r="U485" i="56"/>
  <c r="T485" i="56"/>
  <c r="U469" i="56"/>
  <c r="T469" i="56"/>
  <c r="U461" i="56"/>
  <c r="T461" i="56"/>
  <c r="U482" i="56"/>
  <c r="T482" i="56"/>
  <c r="U475" i="56"/>
  <c r="T475" i="56"/>
  <c r="P447" i="56"/>
  <c r="S447" i="56"/>
  <c r="P439" i="56"/>
  <c r="S439" i="56"/>
  <c r="P431" i="56"/>
  <c r="S431" i="56"/>
  <c r="P423" i="56"/>
  <c r="S423" i="56"/>
  <c r="P415" i="56"/>
  <c r="S415" i="56"/>
  <c r="P407" i="56"/>
  <c r="S407" i="56"/>
  <c r="P399" i="56"/>
  <c r="S399" i="56"/>
  <c r="P391" i="56"/>
  <c r="S391" i="56"/>
  <c r="P383" i="56"/>
  <c r="S383" i="56"/>
  <c r="S440" i="56"/>
  <c r="T363" i="56"/>
  <c r="U363" i="56"/>
  <c r="S350" i="56"/>
  <c r="T333" i="56"/>
  <c r="U333" i="56"/>
  <c r="T325" i="56"/>
  <c r="U325" i="56"/>
  <c r="T268" i="56"/>
  <c r="U268" i="56"/>
  <c r="U252" i="56"/>
  <c r="T252" i="56"/>
  <c r="U236" i="56"/>
  <c r="T236" i="56"/>
  <c r="S442" i="56"/>
  <c r="T365" i="56"/>
  <c r="U365" i="56"/>
  <c r="S352" i="56"/>
  <c r="T257" i="56"/>
  <c r="U257" i="56"/>
  <c r="T241" i="56"/>
  <c r="U241" i="56"/>
  <c r="T367" i="56"/>
  <c r="U367" i="56"/>
  <c r="S354" i="56"/>
  <c r="T329" i="56"/>
  <c r="U329" i="56"/>
  <c r="U258" i="56"/>
  <c r="T258" i="56"/>
  <c r="U242" i="56"/>
  <c r="T242" i="56"/>
  <c r="T337" i="56"/>
  <c r="U337" i="56"/>
  <c r="U243" i="56"/>
  <c r="T243" i="56"/>
  <c r="T273" i="56"/>
  <c r="U273" i="56"/>
  <c r="T198" i="56"/>
  <c r="U198" i="56"/>
  <c r="T353" i="56"/>
  <c r="U353" i="56"/>
  <c r="T217" i="56"/>
  <c r="U217" i="56"/>
  <c r="T201" i="56"/>
  <c r="U201" i="56"/>
  <c r="U188" i="56"/>
  <c r="T188" i="56"/>
  <c r="U184" i="56"/>
  <c r="T184" i="56"/>
  <c r="T189" i="56"/>
  <c r="U189" i="56"/>
  <c r="P180" i="56"/>
  <c r="S180" i="56"/>
  <c r="S464" i="56"/>
  <c r="S139" i="56"/>
  <c r="S161" i="56"/>
  <c r="S145" i="56"/>
  <c r="U125" i="56"/>
  <c r="T125" i="56"/>
  <c r="U121" i="56"/>
  <c r="T121" i="56"/>
  <c r="U117" i="56"/>
  <c r="T117" i="56"/>
  <c r="U113" i="56"/>
  <c r="T113" i="56"/>
  <c r="U109" i="56"/>
  <c r="T109" i="56"/>
  <c r="U105" i="56"/>
  <c r="T105" i="56"/>
  <c r="U101" i="56"/>
  <c r="T101" i="56"/>
  <c r="U97" i="56"/>
  <c r="T97" i="56"/>
  <c r="U93" i="56"/>
  <c r="T93" i="56"/>
  <c r="U89" i="56"/>
  <c r="T89" i="56"/>
  <c r="U85" i="56"/>
  <c r="T85" i="56"/>
  <c r="U81" i="56"/>
  <c r="T81" i="56"/>
  <c r="U77" i="56"/>
  <c r="T77" i="56"/>
  <c r="U73" i="56"/>
  <c r="T73" i="56"/>
  <c r="U69" i="56"/>
  <c r="T69" i="56"/>
  <c r="U65" i="56"/>
  <c r="T65" i="56"/>
  <c r="U61" i="56"/>
  <c r="T61" i="56"/>
  <c r="U57" i="56"/>
  <c r="T57" i="56"/>
  <c r="U53" i="56"/>
  <c r="T53" i="56"/>
  <c r="U49" i="56"/>
  <c r="T49" i="56"/>
  <c r="S171" i="56"/>
  <c r="T134" i="56"/>
  <c r="U134" i="56"/>
  <c r="S167" i="56"/>
  <c r="S451" i="56"/>
  <c r="P451" i="56"/>
  <c r="U481" i="56"/>
  <c r="T481" i="56"/>
  <c r="U478" i="56"/>
  <c r="T478" i="56"/>
  <c r="S466" i="56"/>
  <c r="S458" i="56"/>
  <c r="U471" i="56"/>
  <c r="T471" i="56"/>
  <c r="U463" i="56"/>
  <c r="T463" i="56"/>
  <c r="T456" i="56"/>
  <c r="U456" i="56"/>
  <c r="P445" i="56"/>
  <c r="S445" i="56"/>
  <c r="P437" i="56"/>
  <c r="S437" i="56"/>
  <c r="P429" i="56"/>
  <c r="S429" i="56"/>
  <c r="P421" i="56"/>
  <c r="S421" i="56"/>
  <c r="P413" i="56"/>
  <c r="S413" i="56"/>
  <c r="P405" i="56"/>
  <c r="S405" i="56"/>
  <c r="P397" i="56"/>
  <c r="S397" i="56"/>
  <c r="P389" i="56"/>
  <c r="S389" i="56"/>
  <c r="S457" i="56"/>
  <c r="T371" i="56"/>
  <c r="U371" i="56"/>
  <c r="S358" i="56"/>
  <c r="T339" i="56"/>
  <c r="U339" i="56"/>
  <c r="U264" i="56"/>
  <c r="T264" i="56"/>
  <c r="U248" i="56"/>
  <c r="T248" i="56"/>
  <c r="U232" i="56"/>
  <c r="T232" i="56"/>
  <c r="T373" i="56"/>
  <c r="U373" i="56"/>
  <c r="S360" i="56"/>
  <c r="T341" i="56"/>
  <c r="U341" i="56"/>
  <c r="P269" i="56"/>
  <c r="S269" i="56"/>
  <c r="T253" i="56"/>
  <c r="U253" i="56"/>
  <c r="T237" i="56"/>
  <c r="U237" i="56"/>
  <c r="T375" i="56"/>
  <c r="U375" i="56"/>
  <c r="S362" i="56"/>
  <c r="T343" i="56"/>
  <c r="U343" i="56"/>
  <c r="T317" i="56"/>
  <c r="U317" i="56"/>
  <c r="T313" i="56"/>
  <c r="U313" i="56"/>
  <c r="T309" i="56"/>
  <c r="U309" i="56"/>
  <c r="T305" i="56"/>
  <c r="U305" i="56"/>
  <c r="T301" i="56"/>
  <c r="U301" i="56"/>
  <c r="T297" i="56"/>
  <c r="U297" i="56"/>
  <c r="T293" i="56"/>
  <c r="U293" i="56"/>
  <c r="T289" i="56"/>
  <c r="U289" i="56"/>
  <c r="T285" i="56"/>
  <c r="U285" i="56"/>
  <c r="T281" i="56"/>
  <c r="U281" i="56"/>
  <c r="T277" i="56"/>
  <c r="U277" i="56"/>
  <c r="U254" i="56"/>
  <c r="T254" i="56"/>
  <c r="U238" i="56"/>
  <c r="T238" i="56"/>
  <c r="T369" i="56"/>
  <c r="U369" i="56"/>
  <c r="T227" i="56"/>
  <c r="U227" i="56"/>
  <c r="T219" i="56"/>
  <c r="U219" i="56"/>
  <c r="T211" i="56"/>
  <c r="U211" i="56"/>
  <c r="T203" i="56"/>
  <c r="U203" i="56"/>
  <c r="S446" i="56"/>
  <c r="S340" i="56"/>
  <c r="T213" i="56"/>
  <c r="U213" i="56"/>
  <c r="S197" i="56"/>
  <c r="U187" i="56"/>
  <c r="T187" i="56"/>
  <c r="U183" i="56"/>
  <c r="T183" i="56"/>
  <c r="S460" i="56"/>
  <c r="P179" i="56"/>
  <c r="S179" i="56"/>
  <c r="S135" i="56"/>
  <c r="S173" i="56"/>
  <c r="S157" i="56"/>
  <c r="S141" i="56"/>
  <c r="U124" i="56"/>
  <c r="T124" i="56"/>
  <c r="U120" i="56"/>
  <c r="T120" i="56"/>
  <c r="U116" i="56"/>
  <c r="T116" i="56"/>
  <c r="U112" i="56"/>
  <c r="T112" i="56"/>
  <c r="U108" i="56"/>
  <c r="T108" i="56"/>
  <c r="U104" i="56"/>
  <c r="T104" i="56"/>
  <c r="U100" i="56"/>
  <c r="T100" i="56"/>
  <c r="U96" i="56"/>
  <c r="T96" i="56"/>
  <c r="U92" i="56"/>
  <c r="T92" i="56"/>
  <c r="U88" i="56"/>
  <c r="T88" i="56"/>
  <c r="U84" i="56"/>
  <c r="T84" i="56"/>
  <c r="U80" i="56"/>
  <c r="T80" i="56"/>
  <c r="U76" i="56"/>
  <c r="T76" i="56"/>
  <c r="U72" i="56"/>
  <c r="T72" i="56"/>
  <c r="U68" i="56"/>
  <c r="T68" i="56"/>
  <c r="U64" i="56"/>
  <c r="T64" i="56"/>
  <c r="U60" i="56"/>
  <c r="T60" i="56"/>
  <c r="U56" i="56"/>
  <c r="T56" i="56"/>
  <c r="U52" i="56"/>
  <c r="T52" i="56"/>
  <c r="U48" i="56"/>
  <c r="T48" i="56"/>
  <c r="S159" i="56"/>
  <c r="S163" i="56"/>
  <c r="AT24" i="55"/>
  <c r="AS24" i="55"/>
  <c r="X39" i="55"/>
  <c r="W39" i="55"/>
  <c r="W31" i="55"/>
  <c r="X39" i="53"/>
  <c r="Y39" i="53"/>
  <c r="W39" i="53"/>
  <c r="X35" i="55"/>
  <c r="W35" i="55"/>
  <c r="W18" i="55"/>
  <c r="AU28" i="55"/>
  <c r="AT28" i="55"/>
  <c r="AS42" i="53"/>
  <c r="AT42" i="53"/>
  <c r="AU42" i="53"/>
  <c r="X47" i="53"/>
  <c r="Y47" i="53"/>
  <c r="W47" i="53"/>
  <c r="Y14" i="53"/>
  <c r="W14" i="53"/>
  <c r="X14" i="53"/>
  <c r="AS15" i="53"/>
  <c r="AT15" i="53"/>
  <c r="AU15" i="53"/>
  <c r="AS16" i="55"/>
  <c r="AU20" i="55"/>
  <c r="AS20" i="55"/>
  <c r="AT20" i="55"/>
  <c r="AT16" i="55"/>
  <c r="X36" i="55"/>
  <c r="W36" i="55"/>
  <c r="X19" i="55"/>
  <c r="W19" i="55"/>
  <c r="Y22" i="55"/>
  <c r="W22" i="55"/>
  <c r="X22" i="55"/>
  <c r="AU19" i="55"/>
  <c r="AS19" i="55"/>
  <c r="X32" i="55"/>
  <c r="W32" i="55"/>
  <c r="Y32" i="55"/>
  <c r="X27" i="55"/>
  <c r="W27" i="55"/>
  <c r="X29" i="53"/>
  <c r="W29" i="53"/>
  <c r="Y29" i="53"/>
  <c r="AT19" i="55"/>
  <c r="X23" i="55"/>
  <c r="Y23" i="55"/>
  <c r="W23" i="55"/>
  <c r="AU44" i="55"/>
  <c r="AS44" i="55"/>
  <c r="AU22" i="53"/>
  <c r="AT22" i="53"/>
  <c r="AS22" i="53"/>
  <c r="X35" i="53"/>
  <c r="Y35" i="53"/>
  <c r="W35" i="53"/>
  <c r="AU36" i="55"/>
  <c r="AS36" i="55"/>
  <c r="X15" i="55"/>
  <c r="Y15" i="55"/>
  <c r="W15" i="55"/>
  <c r="Y32" i="53"/>
  <c r="X32" i="53"/>
  <c r="W32" i="53"/>
  <c r="X40" i="55"/>
  <c r="W40" i="55"/>
  <c r="Y40" i="55"/>
  <c r="Y19" i="55"/>
  <c r="W41" i="53"/>
  <c r="Y41" i="53"/>
  <c r="X41" i="53"/>
  <c r="Y46" i="53"/>
  <c r="W46" i="53"/>
  <c r="X46" i="53"/>
  <c r="X44" i="55"/>
  <c r="W44" i="55"/>
  <c r="AU27" i="55"/>
  <c r="AS27" i="55"/>
  <c r="T163" i="56" l="1"/>
  <c r="U163" i="56"/>
  <c r="T173" i="56"/>
  <c r="U173" i="56"/>
  <c r="U460" i="56"/>
  <c r="T460" i="56"/>
  <c r="T340" i="56"/>
  <c r="U340" i="56"/>
  <c r="T362" i="56"/>
  <c r="U362" i="56"/>
  <c r="T397" i="56"/>
  <c r="U397" i="56"/>
  <c r="T413" i="56"/>
  <c r="U413" i="56"/>
  <c r="T429" i="56"/>
  <c r="U429" i="56"/>
  <c r="T445" i="56"/>
  <c r="U445" i="56"/>
  <c r="U458" i="56"/>
  <c r="T458" i="56"/>
  <c r="T167" i="56"/>
  <c r="U167" i="56"/>
  <c r="T145" i="56"/>
  <c r="U145" i="56"/>
  <c r="U180" i="56"/>
  <c r="T180" i="56"/>
  <c r="T354" i="56"/>
  <c r="U354" i="56"/>
  <c r="T440" i="56"/>
  <c r="U440" i="56"/>
  <c r="T143" i="56"/>
  <c r="U143" i="56"/>
  <c r="T133" i="56"/>
  <c r="U133" i="56"/>
  <c r="U181" i="56"/>
  <c r="T181" i="56"/>
  <c r="T330" i="56"/>
  <c r="U330" i="56"/>
  <c r="T444" i="56"/>
  <c r="U444" i="56"/>
  <c r="U376" i="56"/>
  <c r="T376" i="56"/>
  <c r="T342" i="56"/>
  <c r="U342" i="56"/>
  <c r="T453" i="56"/>
  <c r="U453" i="56"/>
  <c r="T151" i="56"/>
  <c r="U151" i="56"/>
  <c r="T129" i="56"/>
  <c r="U129" i="56"/>
  <c r="U178" i="56"/>
  <c r="T178" i="56"/>
  <c r="T332" i="56"/>
  <c r="U332" i="56"/>
  <c r="T338" i="56"/>
  <c r="U338" i="56"/>
  <c r="T366" i="56"/>
  <c r="U366" i="56"/>
  <c r="T395" i="56"/>
  <c r="U395" i="56"/>
  <c r="T411" i="56"/>
  <c r="U411" i="56"/>
  <c r="T427" i="56"/>
  <c r="U427" i="56"/>
  <c r="T443" i="56"/>
  <c r="U443" i="56"/>
  <c r="T159" i="56"/>
  <c r="U159" i="56"/>
  <c r="T135" i="56"/>
  <c r="U135" i="56"/>
  <c r="T197" i="56"/>
  <c r="U197" i="56"/>
  <c r="T446" i="56"/>
  <c r="U446" i="56"/>
  <c r="T457" i="56"/>
  <c r="U457" i="56"/>
  <c r="U466" i="56"/>
  <c r="T466" i="56"/>
  <c r="T161" i="56"/>
  <c r="U161" i="56"/>
  <c r="T350" i="56"/>
  <c r="U350" i="56"/>
  <c r="T383" i="56"/>
  <c r="U383" i="56"/>
  <c r="T399" i="56"/>
  <c r="U399" i="56"/>
  <c r="T415" i="56"/>
  <c r="U415" i="56"/>
  <c r="T431" i="56"/>
  <c r="U431" i="56"/>
  <c r="T447" i="56"/>
  <c r="U447" i="56"/>
  <c r="T147" i="56"/>
  <c r="U147" i="56"/>
  <c r="T175" i="56"/>
  <c r="U175" i="56"/>
  <c r="T149" i="56"/>
  <c r="U149" i="56"/>
  <c r="U468" i="56"/>
  <c r="T468" i="56"/>
  <c r="T346" i="56"/>
  <c r="U346" i="56"/>
  <c r="T344" i="56"/>
  <c r="U344" i="56"/>
  <c r="T385" i="56"/>
  <c r="U385" i="56"/>
  <c r="T401" i="56"/>
  <c r="U401" i="56"/>
  <c r="T417" i="56"/>
  <c r="U417" i="56"/>
  <c r="T433" i="56"/>
  <c r="U433" i="56"/>
  <c r="U462" i="56"/>
  <c r="T462" i="56"/>
  <c r="T455" i="56"/>
  <c r="U455" i="56"/>
  <c r="T137" i="56"/>
  <c r="U137" i="56"/>
  <c r="T131" i="56"/>
  <c r="U131" i="56"/>
  <c r="U488" i="56"/>
  <c r="T488" i="56"/>
  <c r="T368" i="56"/>
  <c r="U368" i="56"/>
  <c r="T449" i="56"/>
  <c r="U449" i="56"/>
  <c r="T141" i="56"/>
  <c r="U141" i="56"/>
  <c r="U179" i="56"/>
  <c r="T179" i="56"/>
  <c r="T358" i="56"/>
  <c r="U358" i="56"/>
  <c r="T389" i="56"/>
  <c r="U389" i="56"/>
  <c r="T405" i="56"/>
  <c r="U405" i="56"/>
  <c r="T421" i="56"/>
  <c r="U421" i="56"/>
  <c r="T437" i="56"/>
  <c r="U437" i="56"/>
  <c r="T139" i="56"/>
  <c r="U139" i="56"/>
  <c r="T442" i="56"/>
  <c r="U442" i="56"/>
  <c r="T165" i="56"/>
  <c r="U165" i="56"/>
  <c r="U177" i="56"/>
  <c r="T177" i="56"/>
  <c r="T364" i="56"/>
  <c r="U364" i="56"/>
  <c r="U470" i="56"/>
  <c r="T470" i="56"/>
  <c r="T155" i="56"/>
  <c r="U155" i="56"/>
  <c r="T153" i="56"/>
  <c r="U153" i="56"/>
  <c r="T372" i="56"/>
  <c r="U372" i="56"/>
  <c r="T336" i="56"/>
  <c r="U336" i="56"/>
  <c r="T387" i="56"/>
  <c r="U387" i="56"/>
  <c r="T403" i="56"/>
  <c r="U403" i="56"/>
  <c r="T419" i="56"/>
  <c r="U419" i="56"/>
  <c r="T435" i="56"/>
  <c r="U435" i="56"/>
  <c r="T450" i="56"/>
  <c r="U450" i="56"/>
  <c r="T157" i="56"/>
  <c r="U157" i="56"/>
  <c r="T269" i="56"/>
  <c r="U269" i="56"/>
  <c r="T360" i="56"/>
  <c r="U360" i="56"/>
  <c r="T451" i="56"/>
  <c r="U451" i="56"/>
  <c r="T171" i="56"/>
  <c r="U171" i="56"/>
  <c r="U464" i="56"/>
  <c r="T464" i="56"/>
  <c r="T352" i="56"/>
  <c r="U352" i="56"/>
  <c r="T391" i="56"/>
  <c r="U391" i="56"/>
  <c r="T407" i="56"/>
  <c r="U407" i="56"/>
  <c r="T423" i="56"/>
  <c r="U423" i="56"/>
  <c r="T439" i="56"/>
  <c r="U439" i="56"/>
  <c r="T348" i="56"/>
  <c r="U348" i="56"/>
  <c r="T334" i="56"/>
  <c r="U334" i="56"/>
  <c r="T374" i="56"/>
  <c r="U374" i="56"/>
  <c r="T393" i="56"/>
  <c r="U393" i="56"/>
  <c r="T409" i="56"/>
  <c r="U409" i="56"/>
  <c r="T425" i="56"/>
  <c r="U425" i="56"/>
  <c r="T441" i="56"/>
  <c r="U441" i="56"/>
  <c r="U489" i="56"/>
  <c r="T489" i="56"/>
  <c r="T127" i="56"/>
  <c r="U127" i="56"/>
  <c r="T169" i="56"/>
  <c r="U169" i="56"/>
  <c r="T356" i="56"/>
  <c r="U356" i="56"/>
  <c r="T275" i="56"/>
  <c r="U275" i="56"/>
  <c r="T370" i="56"/>
  <c r="U370" i="56"/>
  <c r="T454" i="56"/>
  <c r="U454"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author>
    <author>Jose William Galindo Avila</author>
    <author>siso</author>
    <author>Crisostomo Rivera</author>
  </authors>
  <commentList>
    <comment ref="A12" authorId="0" shapeId="0" xr:uid="{00000000-0006-0000-0000-000001000000}">
      <text>
        <r>
          <rPr>
            <b/>
            <sz val="10"/>
            <color indexed="81"/>
            <rFont val="Tahoma"/>
            <family val="2"/>
          </rPr>
          <t xml:space="preserve">
CARGOS:</t>
        </r>
        <r>
          <rPr>
            <sz val="10"/>
            <color indexed="81"/>
            <rFont val="Tahoma"/>
            <family val="2"/>
          </rPr>
          <t xml:space="preserve">
Cargos de los funcionarios implicados en la ejecuciones la tarea.</t>
        </r>
        <r>
          <rPr>
            <sz val="9"/>
            <color indexed="81"/>
            <rFont val="Tahoma"/>
            <family val="2"/>
          </rPr>
          <t xml:space="preserve">
</t>
        </r>
      </text>
    </comment>
    <comment ref="B12" authorId="0" shapeId="0" xr:uid="{00000000-0006-0000-0000-000002000000}">
      <text>
        <r>
          <rPr>
            <b/>
            <sz val="9"/>
            <color indexed="81"/>
            <rFont val="Tahoma"/>
            <family val="2"/>
          </rPr>
          <t>ACTIVIDAD:</t>
        </r>
        <r>
          <rPr>
            <sz val="9"/>
            <color indexed="81"/>
            <rFont val="Tahoma"/>
            <family val="2"/>
          </rPr>
          <t xml:space="preserve">
</t>
        </r>
        <r>
          <rPr>
            <sz val="10"/>
            <color indexed="81"/>
            <rFont val="Tahoma"/>
            <family val="2"/>
          </rPr>
          <t>Descripción de la tarea o actividad que se desarrolla en el proceso</t>
        </r>
      </text>
    </comment>
    <comment ref="C12" authorId="0" shapeId="0" xr:uid="{00000000-0006-0000-0000-000003000000}">
      <text>
        <r>
          <rPr>
            <b/>
            <sz val="9"/>
            <color indexed="81"/>
            <rFont val="Tahoma"/>
            <family val="2"/>
          </rPr>
          <t xml:space="preserve">
ZONA/LUGAR
</t>
        </r>
        <r>
          <rPr>
            <sz val="10"/>
            <color indexed="81"/>
            <rFont val="Tahoma"/>
            <family val="2"/>
          </rPr>
          <t>Lugar o área especifico donde se realiza la actividad</t>
        </r>
      </text>
    </comment>
    <comment ref="D12" authorId="0" shapeId="0" xr:uid="{00000000-0006-0000-0000-000004000000}">
      <text>
        <r>
          <rPr>
            <sz val="10"/>
            <color indexed="81"/>
            <rFont val="Tahoma"/>
            <family val="2"/>
          </rPr>
          <t xml:space="preserve">
La actividad realizada es rutinaria? Responda: SI o NO</t>
        </r>
      </text>
    </comment>
    <comment ref="E12" authorId="0" shapeId="0" xr:uid="{00000000-0006-0000-0000-000005000000}">
      <text>
        <r>
          <rPr>
            <sz val="10"/>
            <color indexed="81"/>
            <rFont val="Tahoma"/>
            <family val="2"/>
          </rPr>
          <t xml:space="preserve">
Selecciones la clase de riesgo identificado en la hoja de "CLASIFICACION DE RIESGO"</t>
        </r>
      </text>
    </comment>
    <comment ref="F12" authorId="0" shapeId="0" xr:uid="{00000000-0006-0000-0000-000006000000}">
      <text>
        <r>
          <rPr>
            <sz val="9"/>
            <color indexed="81"/>
            <rFont val="Tahoma"/>
            <family val="2"/>
          </rPr>
          <t xml:space="preserve">
</t>
        </r>
        <r>
          <rPr>
            <sz val="10"/>
            <color indexed="81"/>
            <rFont val="Tahoma"/>
            <family val="2"/>
          </rPr>
          <t>Selecciones el tipo de riesgo identificado en la hoja de "CLASIFICACIÓN DE RIESGOS"</t>
        </r>
      </text>
    </comment>
    <comment ref="G12" authorId="0" shapeId="0" xr:uid="{00000000-0006-0000-0000-000007000000}">
      <text>
        <r>
          <rPr>
            <sz val="9"/>
            <color indexed="81"/>
            <rFont val="Tahoma"/>
            <family val="2"/>
          </rPr>
          <t xml:space="preserve">
</t>
        </r>
        <r>
          <rPr>
            <sz val="10"/>
            <color indexed="81"/>
            <rFont val="Tahoma"/>
            <family val="2"/>
          </rPr>
          <t>Descripción de factor de riesgo o mecanismo que lo produce. Ej.: Maquinas, Equipos, Locativos, Materiales, Materia Prima, Procedimientos, instalaciones, elementos de oficina, mobiliaria, etc.</t>
        </r>
      </text>
    </comment>
    <comment ref="H12" authorId="0" shapeId="0" xr:uid="{00000000-0006-0000-0000-000008000000}">
      <text>
        <r>
          <rPr>
            <sz val="9"/>
            <color indexed="81"/>
            <rFont val="Tahoma"/>
            <family val="2"/>
          </rPr>
          <t xml:space="preserve">
</t>
        </r>
        <r>
          <rPr>
            <sz val="10"/>
            <color indexed="81"/>
            <rFont val="Tahoma"/>
            <family val="2"/>
          </rPr>
          <t>Posibles efectos o consecuencias en la salud y en la seguridad de las personas,  puede ser de gran ayuda la accidentalidad de la empresa.</t>
        </r>
      </text>
    </comment>
    <comment ref="L12" authorId="1" shapeId="0" xr:uid="{00000000-0006-0000-0000-000009000000}">
      <text>
        <r>
          <rPr>
            <sz val="10"/>
            <color indexed="81"/>
            <rFont val="Tahoma"/>
            <family val="2"/>
          </rPr>
          <t>Tiempo de exposición en horas a las que se encuentra expuesto el trabajador al tipo de riesgo</t>
        </r>
        <r>
          <rPr>
            <sz val="8"/>
            <color indexed="81"/>
            <rFont val="Tahoma"/>
            <family val="2"/>
          </rPr>
          <t xml:space="preserve">
</t>
        </r>
      </text>
    </comment>
    <comment ref="M12" authorId="1" shapeId="0" xr:uid="{00000000-0006-0000-0000-00000A000000}">
      <text>
        <r>
          <rPr>
            <sz val="10"/>
            <color indexed="81"/>
            <rFont val="Tahoma"/>
            <family val="2"/>
          </rPr>
          <t>Tiempo de exposición en horas a las que se encuentra expuesto el trabajador al tipo de riesgo</t>
        </r>
        <r>
          <rPr>
            <sz val="8"/>
            <color indexed="81"/>
            <rFont val="Tahoma"/>
            <family val="2"/>
          </rPr>
          <t xml:space="preserve">
</t>
        </r>
      </text>
    </comment>
    <comment ref="Q13" authorId="2" shapeId="0" xr:uid="{00000000-0006-0000-0000-00000B000000}">
      <text>
        <r>
          <rPr>
            <b/>
            <sz val="8"/>
            <color indexed="81"/>
            <rFont val="Tahoma"/>
            <family val="2"/>
          </rPr>
          <t xml:space="preserve">Nivel de Deficiencia: </t>
        </r>
        <r>
          <rPr>
            <sz val="8"/>
            <color indexed="81"/>
            <rFont val="Tahoma"/>
            <family val="2"/>
          </rPr>
          <t xml:space="preserve">
Magnitud de la relación esperable entre (1) el conjunto de peligros detectados y su relación causal directa con posibles incidentes y (2), con la eficiencia de las medidas preventivas existentes en lugar de trabajo. (10, 6, 2, no se asigna valor)</t>
        </r>
      </text>
    </comment>
    <comment ref="R13" authorId="2" shapeId="0" xr:uid="{00000000-0006-0000-0000-00000C000000}">
      <text>
        <r>
          <rPr>
            <b/>
            <sz val="8"/>
            <color indexed="81"/>
            <rFont val="Tahoma"/>
            <family val="2"/>
          </rPr>
          <t xml:space="preserve">Nivel de Exposición:
</t>
        </r>
        <r>
          <rPr>
            <sz val="8"/>
            <color indexed="81"/>
            <rFont val="Tahoma"/>
            <family val="2"/>
          </rPr>
          <t>Situación de exposición a un peligro que se presenta en un tiempo determinado durante la jornada laboral (4, 3, 2, 1)</t>
        </r>
      </text>
    </comment>
    <comment ref="S13" authorId="2" shapeId="0" xr:uid="{00000000-0006-0000-0000-00000D000000}">
      <text>
        <r>
          <rPr>
            <b/>
            <sz val="8"/>
            <color indexed="81"/>
            <rFont val="Tahoma"/>
            <family val="2"/>
          </rPr>
          <t xml:space="preserve">Nivel de Probabilidad:
</t>
        </r>
        <r>
          <rPr>
            <sz val="8"/>
            <color indexed="81"/>
            <rFont val="Tahoma"/>
            <family val="2"/>
          </rPr>
          <t>Producto del nivel de deficiencia. (ND*NE)</t>
        </r>
      </text>
    </comment>
    <comment ref="T13" authorId="2" shapeId="0" xr:uid="{00000000-0006-0000-0000-00000E000000}">
      <text>
        <r>
          <rPr>
            <b/>
            <sz val="8"/>
            <color indexed="81"/>
            <rFont val="Tahoma"/>
            <family val="2"/>
          </rPr>
          <t>Nivel de Probabilidad.</t>
        </r>
      </text>
    </comment>
    <comment ref="U13" authorId="2" shapeId="0" xr:uid="{00000000-0006-0000-0000-00000F000000}">
      <text>
        <r>
          <rPr>
            <b/>
            <sz val="8"/>
            <color indexed="81"/>
            <rFont val="Tahoma"/>
            <family val="2"/>
          </rPr>
          <t xml:space="preserve">Nivel de Consecuencia: 
</t>
        </r>
        <r>
          <rPr>
            <sz val="8"/>
            <color indexed="81"/>
            <rFont val="Tahoma"/>
            <family val="2"/>
          </rPr>
          <t xml:space="preserve">Medida de la severidad de las consecuencias.
</t>
        </r>
      </text>
    </comment>
    <comment ref="V13" authorId="2" shapeId="0" xr:uid="{00000000-0006-0000-0000-000010000000}">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t>
        </r>
      </text>
    </comment>
    <comment ref="W13" authorId="2" shapeId="0" xr:uid="{00000000-0006-0000-0000-000011000000}">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
</t>
        </r>
      </text>
    </comment>
    <comment ref="Y13" authorId="3" shapeId="0" xr:uid="{00000000-0006-0000-0000-000012000000}">
      <text>
        <r>
          <rPr>
            <b/>
            <sz val="9"/>
            <color indexed="81"/>
            <rFont val="Tahoma"/>
            <family val="2"/>
          </rPr>
          <t>Tomado de la GTC 45
ver tabla 8 guía de interpretación</t>
        </r>
      </text>
    </comment>
    <comment ref="AM13" authorId="2" shapeId="0" xr:uid="{00000000-0006-0000-0000-000013000000}">
      <text>
        <r>
          <rPr>
            <b/>
            <sz val="8"/>
            <color indexed="81"/>
            <rFont val="Tahoma"/>
            <family val="2"/>
          </rPr>
          <t xml:space="preserve">Nivel de Deficiencia: </t>
        </r>
        <r>
          <rPr>
            <sz val="8"/>
            <color indexed="81"/>
            <rFont val="Tahoma"/>
            <family val="2"/>
          </rPr>
          <t xml:space="preserve">
Magnitud de la relación esperable entre (1) el conjunto de peligros detectados y su relación causal directa con posibles incidentes y (2), con la eficiencia de las medidas preventivas existentes en lugar de trabajo. (10, 6, 2, no se asigna valor)</t>
        </r>
      </text>
    </comment>
    <comment ref="AN13" authorId="2" shapeId="0" xr:uid="{00000000-0006-0000-0000-000014000000}">
      <text>
        <r>
          <rPr>
            <b/>
            <sz val="8"/>
            <color indexed="81"/>
            <rFont val="Tahoma"/>
            <family val="2"/>
          </rPr>
          <t xml:space="preserve">Nivel de Exposición:
</t>
        </r>
        <r>
          <rPr>
            <sz val="8"/>
            <color indexed="81"/>
            <rFont val="Tahoma"/>
            <family val="2"/>
          </rPr>
          <t>Situación de exposición a un peligro que se presenta en un tiempo determinado durante la jornada laboral (4, 3, 2, 1)</t>
        </r>
      </text>
    </comment>
    <comment ref="AO13" authorId="2" shapeId="0" xr:uid="{00000000-0006-0000-0000-000015000000}">
      <text>
        <r>
          <rPr>
            <b/>
            <sz val="8"/>
            <color indexed="81"/>
            <rFont val="Tahoma"/>
            <family val="2"/>
          </rPr>
          <t xml:space="preserve">Nivel de Probabilidad:
</t>
        </r>
        <r>
          <rPr>
            <sz val="8"/>
            <color indexed="81"/>
            <rFont val="Tahoma"/>
            <family val="2"/>
          </rPr>
          <t>Producto del nivel de deficiencia. (ND*NE)</t>
        </r>
      </text>
    </comment>
    <comment ref="AP13" authorId="2" shapeId="0" xr:uid="{00000000-0006-0000-0000-000016000000}">
      <text>
        <r>
          <rPr>
            <b/>
            <sz val="8"/>
            <color indexed="81"/>
            <rFont val="Tahoma"/>
            <family val="2"/>
          </rPr>
          <t>Nivel de Probabilidad.</t>
        </r>
      </text>
    </comment>
    <comment ref="AQ13" authorId="2" shapeId="0" xr:uid="{00000000-0006-0000-0000-000017000000}">
      <text>
        <r>
          <rPr>
            <b/>
            <sz val="8"/>
            <color indexed="81"/>
            <rFont val="Tahoma"/>
            <family val="2"/>
          </rPr>
          <t xml:space="preserve">Nivel de Consecuencia: 
</t>
        </r>
        <r>
          <rPr>
            <sz val="8"/>
            <color indexed="81"/>
            <rFont val="Tahoma"/>
            <family val="2"/>
          </rPr>
          <t xml:space="preserve">Medida de la severidad de las consecuencias.
</t>
        </r>
      </text>
    </comment>
    <comment ref="AR13" authorId="2" shapeId="0" xr:uid="{00000000-0006-0000-0000-000018000000}">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t>
        </r>
      </text>
    </comment>
    <comment ref="AS13" authorId="2" shapeId="0" xr:uid="{00000000-0006-0000-0000-000019000000}">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
</t>
        </r>
      </text>
    </comment>
    <comment ref="AU13" authorId="3" shapeId="0" xr:uid="{00000000-0006-0000-0000-00001A000000}">
      <text>
        <r>
          <rPr>
            <b/>
            <sz val="9"/>
            <color indexed="81"/>
            <rFont val="Tahoma"/>
            <family val="2"/>
          </rPr>
          <t>Tomado de la GTC 45
ver tabla 8 guía de interpretación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author>
    <author>Jose William Galindo Avila</author>
    <author>siso</author>
    <author>Crisostomo Rivera</author>
  </authors>
  <commentList>
    <comment ref="A12" authorId="0" shapeId="0" xr:uid="{B9C29EA7-F1F5-4032-AD8F-30151137F591}">
      <text>
        <r>
          <rPr>
            <b/>
            <sz val="10"/>
            <color indexed="81"/>
            <rFont val="Tahoma"/>
            <family val="2"/>
          </rPr>
          <t xml:space="preserve">
CARGOS:</t>
        </r>
        <r>
          <rPr>
            <sz val="10"/>
            <color indexed="81"/>
            <rFont val="Tahoma"/>
            <family val="2"/>
          </rPr>
          <t xml:space="preserve">
Cargos de los funcionarios implicados en la ejecuciones la tarea.</t>
        </r>
        <r>
          <rPr>
            <sz val="9"/>
            <color indexed="81"/>
            <rFont val="Tahoma"/>
            <family val="2"/>
          </rPr>
          <t xml:space="preserve">
</t>
        </r>
      </text>
    </comment>
    <comment ref="B12" authorId="0" shapeId="0" xr:uid="{A1365FC8-38DB-45D5-A8A6-5D6A9A68FD2B}">
      <text>
        <r>
          <rPr>
            <b/>
            <sz val="9"/>
            <color indexed="81"/>
            <rFont val="Tahoma"/>
            <family val="2"/>
          </rPr>
          <t>ACTIVIDAD:</t>
        </r>
        <r>
          <rPr>
            <sz val="9"/>
            <color indexed="81"/>
            <rFont val="Tahoma"/>
            <family val="2"/>
          </rPr>
          <t xml:space="preserve">
</t>
        </r>
        <r>
          <rPr>
            <sz val="10"/>
            <color indexed="81"/>
            <rFont val="Tahoma"/>
            <family val="2"/>
          </rPr>
          <t>Descripción de la tarea o actividad que se desarrolla en el proceso</t>
        </r>
      </text>
    </comment>
    <comment ref="C12" authorId="0" shapeId="0" xr:uid="{4AFF11F8-EDA1-44DC-8608-3ACECA406250}">
      <text>
        <r>
          <rPr>
            <b/>
            <sz val="9"/>
            <color indexed="81"/>
            <rFont val="Tahoma"/>
            <family val="2"/>
          </rPr>
          <t xml:space="preserve">
ZONA/LUGAR
</t>
        </r>
        <r>
          <rPr>
            <sz val="10"/>
            <color indexed="81"/>
            <rFont val="Tahoma"/>
            <family val="2"/>
          </rPr>
          <t>Lugar o área especifico donde se realiza la actividad</t>
        </r>
      </text>
    </comment>
    <comment ref="D12" authorId="0" shapeId="0" xr:uid="{E8126D3A-DA11-49EB-8C3D-96FABE5A1205}">
      <text>
        <r>
          <rPr>
            <sz val="10"/>
            <color indexed="81"/>
            <rFont val="Tahoma"/>
            <family val="2"/>
          </rPr>
          <t xml:space="preserve">
La actividad realizada es rutinaria? Responda: SI o NO</t>
        </r>
      </text>
    </comment>
    <comment ref="E12" authorId="0" shapeId="0" xr:uid="{5233559A-9BB2-4988-9AE9-953B0C90396A}">
      <text>
        <r>
          <rPr>
            <sz val="10"/>
            <color indexed="81"/>
            <rFont val="Tahoma"/>
            <family val="2"/>
          </rPr>
          <t xml:space="preserve">
Selecciones la clase de riesgo identificado en la hoja de "CLASIFICACION DE RIESGO"</t>
        </r>
      </text>
    </comment>
    <comment ref="F12" authorId="0" shapeId="0" xr:uid="{50E14753-3CB3-4031-9749-D8F38D0FCA19}">
      <text>
        <r>
          <rPr>
            <sz val="9"/>
            <color indexed="81"/>
            <rFont val="Tahoma"/>
            <family val="2"/>
          </rPr>
          <t xml:space="preserve">
</t>
        </r>
        <r>
          <rPr>
            <sz val="10"/>
            <color indexed="81"/>
            <rFont val="Tahoma"/>
            <family val="2"/>
          </rPr>
          <t>Selecciones el tipo de riesgo identificado en la hoja de "CLASIFICACIÓN DE RIESGOS"</t>
        </r>
      </text>
    </comment>
    <comment ref="G12" authorId="0" shapeId="0" xr:uid="{9CA7DBBA-85F6-4911-9655-03476A4B4C44}">
      <text>
        <r>
          <rPr>
            <sz val="9"/>
            <color indexed="81"/>
            <rFont val="Tahoma"/>
            <family val="2"/>
          </rPr>
          <t xml:space="preserve">
</t>
        </r>
        <r>
          <rPr>
            <sz val="10"/>
            <color indexed="81"/>
            <rFont val="Tahoma"/>
            <family val="2"/>
          </rPr>
          <t>Descripción de factor de riesgo o mecanismo que lo produce. Ej.: Maquinas, Equipos, Locativos, Materiales, Materia Prima, Procedimientos, instalaciones, elementos de oficina, mobiliaria, etc.</t>
        </r>
      </text>
    </comment>
    <comment ref="H12" authorId="0" shapeId="0" xr:uid="{F8F4DD96-6F8A-4AF3-880C-958B2CABCF56}">
      <text>
        <r>
          <rPr>
            <sz val="9"/>
            <color indexed="81"/>
            <rFont val="Tahoma"/>
            <family val="2"/>
          </rPr>
          <t xml:space="preserve">
</t>
        </r>
        <r>
          <rPr>
            <sz val="10"/>
            <color indexed="81"/>
            <rFont val="Tahoma"/>
            <family val="2"/>
          </rPr>
          <t>Posibles efectos o consecuencias en la salud y en la seguridad de las personas,  puede ser de gran ayuda la accidentalidad de la empresa.</t>
        </r>
      </text>
    </comment>
    <comment ref="L12" authorId="1" shapeId="0" xr:uid="{BCC87805-2219-4910-B055-C13FA3B595FC}">
      <text>
        <r>
          <rPr>
            <sz val="10"/>
            <color indexed="81"/>
            <rFont val="Tahoma"/>
            <family val="2"/>
          </rPr>
          <t>Tiempo de exposición en horas a las que se encuentra expuesto el trabajador al tipo de riesgo</t>
        </r>
        <r>
          <rPr>
            <sz val="8"/>
            <color indexed="81"/>
            <rFont val="Tahoma"/>
            <family val="2"/>
          </rPr>
          <t xml:space="preserve">
</t>
        </r>
      </text>
    </comment>
    <comment ref="M12" authorId="1" shapeId="0" xr:uid="{8C61829E-B720-4F24-9BDC-B07191FE8694}">
      <text>
        <r>
          <rPr>
            <sz val="10"/>
            <color indexed="81"/>
            <rFont val="Tahoma"/>
            <family val="2"/>
          </rPr>
          <t>Tiempo de exposición en horas a las que se encuentra expuesto el trabajador al tipo de riesgo</t>
        </r>
        <r>
          <rPr>
            <sz val="8"/>
            <color indexed="81"/>
            <rFont val="Tahoma"/>
            <family val="2"/>
          </rPr>
          <t xml:space="preserve">
</t>
        </r>
      </text>
    </comment>
    <comment ref="Q13" authorId="2" shapeId="0" xr:uid="{E15C8A75-6DB9-496B-958B-F08296DBB39C}">
      <text>
        <r>
          <rPr>
            <b/>
            <sz val="8"/>
            <color indexed="81"/>
            <rFont val="Tahoma"/>
            <family val="2"/>
          </rPr>
          <t xml:space="preserve">Nivel de Deficiencia: </t>
        </r>
        <r>
          <rPr>
            <sz val="8"/>
            <color indexed="81"/>
            <rFont val="Tahoma"/>
            <family val="2"/>
          </rPr>
          <t xml:space="preserve">
Magnitud de la relación esperable entre (1) el conjunto de peligros detectados y su relación causal directa con posibles incidentes y (2), con la eficiencia de las medidas preventivas existentes en lugar de trabajo. (10, 6, 2, no se asigna valor)</t>
        </r>
      </text>
    </comment>
    <comment ref="R13" authorId="2" shapeId="0" xr:uid="{23A5E90D-9A1E-4C3D-BE8F-4C34CE479357}">
      <text>
        <r>
          <rPr>
            <b/>
            <sz val="8"/>
            <color indexed="81"/>
            <rFont val="Tahoma"/>
            <family val="2"/>
          </rPr>
          <t xml:space="preserve">Nivel de Exposición:
</t>
        </r>
        <r>
          <rPr>
            <sz val="8"/>
            <color indexed="81"/>
            <rFont val="Tahoma"/>
            <family val="2"/>
          </rPr>
          <t>Situación de exposición a un peligro que se presenta en un tiempo determinado durante la jornada laboral (4, 3, 2, 1)</t>
        </r>
      </text>
    </comment>
    <comment ref="S13" authorId="2" shapeId="0" xr:uid="{14397CDE-9267-426A-9911-2A512D9DC8FB}">
      <text>
        <r>
          <rPr>
            <b/>
            <sz val="8"/>
            <color indexed="81"/>
            <rFont val="Tahoma"/>
            <family val="2"/>
          </rPr>
          <t xml:space="preserve">Nivel de Probabilidad:
</t>
        </r>
        <r>
          <rPr>
            <sz val="8"/>
            <color indexed="81"/>
            <rFont val="Tahoma"/>
            <family val="2"/>
          </rPr>
          <t>Producto del nivel de deficiencia. (ND*NE)</t>
        </r>
      </text>
    </comment>
    <comment ref="T13" authorId="2" shapeId="0" xr:uid="{2D649BD1-4A42-4477-A51C-6288DC3294CC}">
      <text>
        <r>
          <rPr>
            <b/>
            <sz val="8"/>
            <color indexed="81"/>
            <rFont val="Tahoma"/>
            <family val="2"/>
          </rPr>
          <t>Nivel de Probabilidad.</t>
        </r>
      </text>
    </comment>
    <comment ref="U13" authorId="2" shapeId="0" xr:uid="{CA048DDF-A533-4931-BA2B-F719FEEA1F3D}">
      <text>
        <r>
          <rPr>
            <b/>
            <sz val="8"/>
            <color indexed="81"/>
            <rFont val="Tahoma"/>
            <family val="2"/>
          </rPr>
          <t xml:space="preserve">Nivel de Consecuencia: 
</t>
        </r>
        <r>
          <rPr>
            <sz val="8"/>
            <color indexed="81"/>
            <rFont val="Tahoma"/>
            <family val="2"/>
          </rPr>
          <t xml:space="preserve">Medida de la severidad de las consecuencias.
</t>
        </r>
      </text>
    </comment>
    <comment ref="V13" authorId="2" shapeId="0" xr:uid="{0FFAD562-F2F5-47CF-B327-A4503ACCB43A}">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t>
        </r>
      </text>
    </comment>
    <comment ref="W13" authorId="2" shapeId="0" xr:uid="{86777F5F-11F0-41C7-8BD9-24CD22CCB931}">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
</t>
        </r>
      </text>
    </comment>
    <comment ref="Y13" authorId="3" shapeId="0" xr:uid="{60D6D7F5-8663-4227-B76C-2CCA4700F134}">
      <text>
        <r>
          <rPr>
            <b/>
            <sz val="9"/>
            <color indexed="81"/>
            <rFont val="Tahoma"/>
            <family val="2"/>
          </rPr>
          <t>Tomado de la GTC 45
ver tabla 8 guía de interpretación</t>
        </r>
      </text>
    </comment>
    <comment ref="AM13" authorId="2" shapeId="0" xr:uid="{9236917C-2590-4A6B-9C35-629D8C2443A0}">
      <text>
        <r>
          <rPr>
            <b/>
            <sz val="8"/>
            <color indexed="81"/>
            <rFont val="Tahoma"/>
            <family val="2"/>
          </rPr>
          <t xml:space="preserve">Nivel de Deficiencia: </t>
        </r>
        <r>
          <rPr>
            <sz val="8"/>
            <color indexed="81"/>
            <rFont val="Tahoma"/>
            <family val="2"/>
          </rPr>
          <t xml:space="preserve">
Magnitud de la relación esperable entre (1) el conjunto de peligros detectados y su relación causal directa con posibles incidentes y (2), con la eficiencia de las medidas preventivas existentes en lugar de trabajo. (10, 6, 2, no se asigna valor)</t>
        </r>
      </text>
    </comment>
    <comment ref="AN13" authorId="2" shapeId="0" xr:uid="{4179E588-61FC-4E59-89D9-A47CBC7EA9CE}">
      <text>
        <r>
          <rPr>
            <b/>
            <sz val="8"/>
            <color indexed="81"/>
            <rFont val="Tahoma"/>
            <family val="2"/>
          </rPr>
          <t xml:space="preserve">Nivel de Exposición:
</t>
        </r>
        <r>
          <rPr>
            <sz val="8"/>
            <color indexed="81"/>
            <rFont val="Tahoma"/>
            <family val="2"/>
          </rPr>
          <t>Situación de exposición a un peligro que se presenta en un tiempo determinado durante la jornada laboral (4, 3, 2, 1)</t>
        </r>
      </text>
    </comment>
    <comment ref="AO13" authorId="2" shapeId="0" xr:uid="{9BF7131A-D649-4089-ACE0-CCAF23BBD6D3}">
      <text>
        <r>
          <rPr>
            <b/>
            <sz val="8"/>
            <color indexed="81"/>
            <rFont val="Tahoma"/>
            <family val="2"/>
          </rPr>
          <t xml:space="preserve">Nivel de Probabilidad:
</t>
        </r>
        <r>
          <rPr>
            <sz val="8"/>
            <color indexed="81"/>
            <rFont val="Tahoma"/>
            <family val="2"/>
          </rPr>
          <t>Producto del nivel de deficiencia. (ND*NE)</t>
        </r>
      </text>
    </comment>
    <comment ref="AP13" authorId="2" shapeId="0" xr:uid="{4C390636-890D-4532-8548-A855B1EF7EE8}">
      <text>
        <r>
          <rPr>
            <b/>
            <sz val="8"/>
            <color indexed="81"/>
            <rFont val="Tahoma"/>
            <family val="2"/>
          </rPr>
          <t>Nivel de Probabilidad.</t>
        </r>
      </text>
    </comment>
    <comment ref="AQ13" authorId="2" shapeId="0" xr:uid="{C54990B0-8165-4764-B174-6E28DD9FDA4B}">
      <text>
        <r>
          <rPr>
            <b/>
            <sz val="8"/>
            <color indexed="81"/>
            <rFont val="Tahoma"/>
            <family val="2"/>
          </rPr>
          <t xml:space="preserve">Nivel de Consecuencia: 
</t>
        </r>
        <r>
          <rPr>
            <sz val="8"/>
            <color indexed="81"/>
            <rFont val="Tahoma"/>
            <family val="2"/>
          </rPr>
          <t xml:space="preserve">Medida de la severidad de las consecuencias.
</t>
        </r>
      </text>
    </comment>
    <comment ref="AR13" authorId="2" shapeId="0" xr:uid="{DE5157FB-8F75-4B4C-853F-F6C170B418CA}">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t>
        </r>
      </text>
    </comment>
    <comment ref="AS13" authorId="2" shapeId="0" xr:uid="{42B67BB1-D7BD-4AD0-ADC6-18DAD9F71617}">
      <text>
        <r>
          <rPr>
            <b/>
            <sz val="8"/>
            <color indexed="81"/>
            <rFont val="Tahoma"/>
            <family val="2"/>
          </rPr>
          <t>Nivel de Riesgo:</t>
        </r>
        <r>
          <rPr>
            <sz val="8"/>
            <color indexed="81"/>
            <rFont val="Tahoma"/>
            <family val="2"/>
          </rPr>
          <t xml:space="preserve">
Una aproximación a la magnitud del daño esperable del accidente  de trabajo o enfermedad profesional asociado a ella.
</t>
        </r>
      </text>
    </comment>
    <comment ref="AU13" authorId="3" shapeId="0" xr:uid="{E49F056B-BBDE-4B34-996F-76DAD1FEEBA9}">
      <text>
        <r>
          <rPr>
            <b/>
            <sz val="9"/>
            <color indexed="81"/>
            <rFont val="Tahoma"/>
            <family val="2"/>
          </rPr>
          <t>Tomado de la GTC 45
ver tabla 8 guía de interpretación</t>
        </r>
      </text>
    </comment>
  </commentList>
</comments>
</file>

<file path=xl/sharedStrings.xml><?xml version="1.0" encoding="utf-8"?>
<sst xmlns="http://schemas.openxmlformats.org/spreadsheetml/2006/main" count="8365" uniqueCount="881">
  <si>
    <t>CONTROLES EXISTENTES</t>
  </si>
  <si>
    <t>TIEMPO DE EXPOSICION</t>
  </si>
  <si>
    <t>QUIMICO</t>
  </si>
  <si>
    <t>CARGOS</t>
  </si>
  <si>
    <t>¿ACTIVIDAD RUTINARIA?</t>
  </si>
  <si>
    <t>DESCRIPCION</t>
  </si>
  <si>
    <t>Biológico</t>
  </si>
  <si>
    <t>Físico</t>
  </si>
  <si>
    <t>Químico</t>
  </si>
  <si>
    <t>Psicosocial</t>
  </si>
  <si>
    <t>Biomecánicos</t>
  </si>
  <si>
    <t>Condiciones de seguridad</t>
  </si>
  <si>
    <t>Fenómenos naturales*</t>
  </si>
  <si>
    <t>Virus</t>
  </si>
  <si>
    <t>Ruido  (impacto intermitente  y continuo)</t>
  </si>
  <si>
    <t>Gestión organizacional (estilo de mando, pago,  contratación,  participación, inducción  y  capacitación,  bienestar social,  evaluación  del   desempeño, manejo de cambios)</t>
  </si>
  <si>
    <t>Postura  (prologada mantenida,  forzada, antigravitacionales)</t>
  </si>
  <si>
    <t>Mecánico  (elementos  de máquinas, herramientas,  piezas a  trabajar,  materiales proyectados sólidos o fluidos</t>
  </si>
  <si>
    <t>Sismo</t>
  </si>
  <si>
    <t>Bacterias</t>
  </si>
  <si>
    <t>Iluminación  (luz visible por exceso o deficiencia)</t>
  </si>
  <si>
    <t>Fibras</t>
  </si>
  <si>
    <t>Características de la organización del trabajo  (comunicación,  tecnología, organización del trabajo, demandas cualitativas y cuantitativas de la labor</t>
  </si>
  <si>
    <t>Esfuerzo</t>
  </si>
  <si>
    <t>Eléctrico  (alta  y  baja  tensión, estática)</t>
  </si>
  <si>
    <t>Terremoto</t>
  </si>
  <si>
    <t>Hongos</t>
  </si>
  <si>
    <t>Vibración  (cuerpo entero, segmentaria)</t>
  </si>
  <si>
    <t>Líquidos (nieblas y rocíos)</t>
  </si>
  <si>
    <t>Características    del   grupo   social   del trabajo (relaciones, cohesión, calidad de interacciones, trabajo en equipo</t>
  </si>
  <si>
    <t>Movimiento repetitivo</t>
  </si>
  <si>
    <t>Locativo  (almacenamiento, superficies  de   trabajo (irregularidades,   deslizantes, con  diferencia  del   nivel) condiciones de orden y aseo, caídas de objeto)</t>
  </si>
  <si>
    <t>Vendaval</t>
  </si>
  <si>
    <t>Ricketsias</t>
  </si>
  <si>
    <t>Temperaturas extremas  (calor  y frío)</t>
  </si>
  <si>
    <t>Gases y vapores</t>
  </si>
  <si>
    <t>Condiciones  de la tarea  (carga  mental, contenido  de    la    tarea,    demandas emocionales,  sistemas  de  control, definición de roles, monotonía, etc).</t>
  </si>
  <si>
    <t>Manipulación  manual de cargas</t>
  </si>
  <si>
    <t>Tecnológico    (explosión,    fuga, derrame, incendio)</t>
  </si>
  <si>
    <t>Inundación</t>
  </si>
  <si>
    <t>Parásitos</t>
  </si>
  <si>
    <t>Humos   metálicos, no metálicos</t>
  </si>
  <si>
    <t>Interfase persona tarea (conocimientos, habilidades  con  relación  a la  demanda de la tarea, iniciativa, autonomía y reconocimiento, identificación de la persona con la tarea y la organización</t>
  </si>
  <si>
    <t>Accidentes de tránsito</t>
  </si>
  <si>
    <t>Derrumbe</t>
  </si>
  <si>
    <t>Picaduras</t>
  </si>
  <si>
    <t>Radiaciones ionizantes  (rayos   x, gama, beta y alfa)</t>
  </si>
  <si>
    <t>Jornada de trabajo (pausas, trabajo nocturno,  rotación,  horas  extras, descansos)</t>
  </si>
  <si>
    <t>Públicos  (Robos,  atracos, asaltos, atentados, desorden público, etc.)</t>
  </si>
  <si>
    <t>Precipitaciones, (lluvias, granizadas, heladas)</t>
  </si>
  <si>
    <t>Mordeduras</t>
  </si>
  <si>
    <t>Radiaciones  no ionizantes  (láser, ultravioleta infraroja)</t>
  </si>
  <si>
    <t>Material particulado</t>
  </si>
  <si>
    <t>Trabajo en Alturas</t>
  </si>
  <si>
    <t>Fluidos o excrementos</t>
  </si>
  <si>
    <t>Espacios Confinados</t>
  </si>
  <si>
    <t>* Tener en cuenta únicamente los peligros de fenómenos naturales que afectan la seguridad y bienestar de las personas en el desarrollo de una actividad. En el plan de emergencia de cada empresa se consideraran todos los fenómenos naturales que pudieran afectarla.</t>
  </si>
  <si>
    <t>Polvos  orgánicos inorgánicos</t>
  </si>
  <si>
    <t>BIOLOGICO</t>
  </si>
  <si>
    <t>FISICO</t>
  </si>
  <si>
    <t>PSICOSOCIAL</t>
  </si>
  <si>
    <t>BIOMECANICO</t>
  </si>
  <si>
    <t>CONDICIONES DE SEGURIDAD</t>
  </si>
  <si>
    <t>SI</t>
  </si>
  <si>
    <t>NO</t>
  </si>
  <si>
    <t>8 HORAS</t>
  </si>
  <si>
    <t>FENOMENOS MATURALES</t>
  </si>
  <si>
    <t>Presión    atmosférica (normal y ajustada)</t>
  </si>
  <si>
    <t>1 HORA</t>
  </si>
  <si>
    <t>2 HORAS</t>
  </si>
  <si>
    <t>3 HORAS</t>
  </si>
  <si>
    <t>4 HORAS</t>
  </si>
  <si>
    <t>5 HORAS</t>
  </si>
  <si>
    <t>6 HORAS</t>
  </si>
  <si>
    <t>7 HORAS</t>
  </si>
  <si>
    <t>9 HORAS</t>
  </si>
  <si>
    <t>10 HORAS</t>
  </si>
  <si>
    <t>11 HORAS</t>
  </si>
  <si>
    <t>12 HORAS</t>
  </si>
  <si>
    <t>CLASE DE PELIGRO</t>
  </si>
  <si>
    <t>TIPO DE PELIGRO</t>
  </si>
  <si>
    <t>FUENTE DEL PELIGRO</t>
  </si>
  <si>
    <t>EFECTOS DEL PELIGRO</t>
  </si>
  <si>
    <t>Ocasionado por la atención de público y las actividades propias de la atención y contacto con los habitantes de calle CHC</t>
  </si>
  <si>
    <t>Por la falta de iluminación, el lugar no cumple con la norma de luminancia minima de 300 LX (para oficinas), carencia o deficiencia de luz natural.</t>
  </si>
  <si>
    <t>Por el exceso de luminarias existentes en el lugar, y la combinación de luz natural, consumo irracional de energía y consumo de recursos naturales.</t>
  </si>
  <si>
    <t>Por la falta de ventilación natural y la conducción calorifica del sol sobre tejados y la refracción de luz solar por los ventanales.</t>
  </si>
  <si>
    <t>por las condiciones de humedad  exixtentes del lugar aumentado por las condiciones climáticas de lugar.</t>
  </si>
  <si>
    <t>Por la ubicación del centro  y sus condiciones ambientales y climáticas, el lugar mantiene corrientes de aire.</t>
  </si>
  <si>
    <t xml:space="preserve">Por las activiadades de busqueda de habitantes de calle CH y de espacimiento de los niños en el parques y salidas al aire libre. </t>
  </si>
  <si>
    <t xml:space="preserve"> Por la exposición a cambios climáticos y contacto con habitantes de calle CHC</t>
  </si>
  <si>
    <t>Por el contacto directos con baterías sanitaria, higiene personal y contacto con los habitantes de calle.</t>
  </si>
  <si>
    <t>Por contacto directo de la piel con elementos contaminados de los habitantes de calle, por procesos de almacenamiento  de los Habitantes de calle y la proliferación de faunas nocivas en los centros y en le proceso de busqueda de los HC.</t>
  </si>
  <si>
    <t>Por mordeduras de animales (perros) que conviven con los HC en su busqueda activa</t>
  </si>
  <si>
    <t>Por contacto con los habitantes de calle y sus procesos de autocuidado.</t>
  </si>
  <si>
    <t xml:space="preserve">Por la exposición a dioxido y monoxido de carbono de los vehiculos,  polvos y material particulado propios del medio ambiente. </t>
  </si>
  <si>
    <t xml:space="preserve">Propios  de la manipulación de los productos químicos y sus sistemas de almacenamiento. </t>
  </si>
  <si>
    <t>Por los procedimientos de embasado y utilización de productos químicos en los procesos de aseo y desinfección.</t>
  </si>
  <si>
    <t>Por el Proceso de alamacenamiento y el polvo acumulado en mobiliario, estanterías y áreas de archivo y almacenamiento de elementos.</t>
  </si>
  <si>
    <t>Propias de posición sedente y/o bípedas en actividades propias de su jornada laboral.</t>
  </si>
  <si>
    <t xml:space="preserve">Propias de la actividad laboral en mantener posición bípeda dentro de la jornada o activiadad, </t>
  </si>
  <si>
    <t>Por el diseño de los puestos de trabajo y falta de planos de trabajo aptos para el dedsarrollo de sus actividades.</t>
  </si>
  <si>
    <t>Por el levantamiento de cargas, suministros, dotaciones y adecuaciones para el desarrollo del servicio.</t>
  </si>
  <si>
    <t>Propios de la actividad de digitación de información y uso de los programas y video terminales.</t>
  </si>
  <si>
    <t xml:space="preserve">Por la manipulación de cargas que exceden los 30 Kilos. </t>
  </si>
  <si>
    <t>Por las manipulación de equipos y maquinas eléctricas (electocusiones, atrapamientos, golpes).</t>
  </si>
  <si>
    <t>Por el uso de Herramientas de trabajo corto punzantes (cuchillos, tijeras, bisturis y otros elementos) incluso por elementos cortopunzantes de los participantes HC, que portan en sus mochilas en el momento de las requisas..</t>
  </si>
  <si>
    <t>Propios por el uso y manipulación de los equipos de la cocina (neveras, licuadoras, hornos, batidoras,etc).</t>
  </si>
  <si>
    <t>Por la sobrecarga a fuentes de poder, instalaciones improvisadas, defectuosas y en mal estado, por cablado sin entubar y regado en pisos o colgando de paredes,por cables pelados, por el uso de multitomas sin dispositivos de seguridad.</t>
  </si>
  <si>
    <t>No se tiene establecido unos procedimientos  para el almacenaje, no se cuenta con lugares y/o espacio para el almacenamiento.</t>
  </si>
  <si>
    <t>Por la falta de estanterías para un adecuado almacenamiento, falta de un espacio para el almacenamiento ( para archivo, mobiliario, elementos de oficina y otros).</t>
  </si>
  <si>
    <t>Por el desplazamientos en areas irregulares y con cambios de nivel, por el desarrollo de actividades en el proceso de busqueda activa en parques y puentes.</t>
  </si>
  <si>
    <t>Por el tipo de piso (cerámico) especialmente en condiciones de humedad y desplazamientos por canales y puentes en la busqueda activa de habitantes de calle.</t>
  </si>
  <si>
    <t>Por la falta de un programa eficiente de orden y aseo dentro del centro para las áreas administrativas, por la falta de espacio para el almacenamiento, y por el comportamiento propio de los habitantes de calle.</t>
  </si>
  <si>
    <t>Por las condiciones de humedad por paredes y tejados con filtraciones de agua, pisos humedo y a causa del servicio y la mal usos que le dan los habitantes de calle a las instalaciones</t>
  </si>
  <si>
    <t>Por cajoneras colgadas y estantería sin anclar, y la hubicación de objetos pesados en estantes altos con posibilidad de caída en codiciones sísmicaso movimientos telúricos.</t>
  </si>
  <si>
    <t>Por la presencia y uso de gasodomésticos y zona de lavandería en condiciones de fuga y/o deterioro de maquinas y equipos.</t>
  </si>
  <si>
    <t>Por el riesgo que representa el uso de gasodomesticos sin el respectivo un programa de mantenimiento preventivo.</t>
  </si>
  <si>
    <t>Por el almacenamiento de productos quimicos de aseo y lavanderia y el manejo de Stock.</t>
  </si>
  <si>
    <t>Por la movilización de personal fuera de los centros de trabajo realizando actividades propias  de su trabajo y chc.</t>
  </si>
  <si>
    <t>Por las condiciones de inseguridad del sector y la atencion del tipo de participantes habitantes de calle.</t>
  </si>
  <si>
    <t>Por las condiciones de alto riesgo existentes en la localidad donde se encuentra ubicado el centro.</t>
  </si>
  <si>
    <t>Por la cercanía a instalaciones de la Policia y su cercania con los locales comerciales (san andresito de la 38).</t>
  </si>
  <si>
    <t>Propios de las entidades del estados, con manifestaciones, mobilizaciones y protestas.</t>
  </si>
  <si>
    <t>Por las reparaciones locativas a tejados, luminarias y techos sin contar con los equipos para trabajo en alturas y contar sin capacitación en trabajo en alturas.</t>
  </si>
  <si>
    <t>Por deficiencias en la señalización de algunos sitios, por la falta de demarcación a zonas de almacenamiento, por  áreas de circulación ostaculizadas, Brigada de Emergencia inexistente o inactiva, insuficiencia en quipos de extinsión y de emergencias.</t>
  </si>
  <si>
    <t>Por la generación de aguas residuales sanitarias producto de su auto cuidado y la eliminación de desechos sólidos domésticos de los comedores y algunos residuos peligrosos de la atención de pacientes habitantes de calle.</t>
  </si>
  <si>
    <t>Por el estilo de mando de los coordinadores y las autoritarias sisn oportunidad de conciliación o mecanismo de cocertación</t>
  </si>
  <si>
    <t xml:space="preserve">Por la condición de contrartistas y la presentación de informes y tiempos de entrega para la justificación del pago. Y los cortes de la SDIS. </t>
  </si>
  <si>
    <t>Por la inestabilidad laboral debido al tipo de contratación.</t>
  </si>
  <si>
    <t>Por la falta de programas de formación, capacitación e inducción al cargo, especialmente para el personal contratista.</t>
  </si>
  <si>
    <t>Por el tipo de contratación se tiene beneficios para el personal de planta que no cubren al personal contratista.</t>
  </si>
  <si>
    <t>Por los niveles de exigencia y el método de evaluación cuantitativo.</t>
  </si>
  <si>
    <t>Por la incertidumbre  en los diferentes cargos y por los constantes cambio y el manejo político que se le  dan a los puestos de trabajo.</t>
  </si>
  <si>
    <t>Por la falta de canales de comunicación asertiva entre el personal (planta y contratistas) con los niveles administrativos y directivos.</t>
  </si>
  <si>
    <t>Causado por la falta de equipos tecnológicos y los axistentes ya han cumplido su ciclo funcional (equipos de mas de 10 años) y la falta de mantenimiento y actualizaciones.</t>
  </si>
  <si>
    <t>Por la falta de falta de formación para el desarrollo del cargo y la exigencia de la labor.</t>
  </si>
  <si>
    <t>Por el volumen de trabajo y múltiples actividades ( de las diferentes áreas o dependencias).</t>
  </si>
  <si>
    <t>Por el trato con diferentes grupos socio-culturales y cada uno de sus diferentes personalidades y costumbre y la falta de trabajo en equipo.</t>
  </si>
  <si>
    <t>Por las relaciones y el contacto con el tipo de población HC.</t>
  </si>
  <si>
    <t>Trabajo aislado sin interacción, ni trabajo en equipo. Por la discriminación al personal contratista.</t>
  </si>
  <si>
    <t>No se tiene establecido los manuales de funciones o por lo menos el personal no lo conoce.</t>
  </si>
  <si>
    <t>Por la monotonía en las actividades diarias.</t>
  </si>
  <si>
    <t xml:space="preserve">Por la falta de conocimento, preparaqcion e inducción al cargo y la SDIS. </t>
  </si>
  <si>
    <t>No se tiene un programa de reconocimientos e incentivos en especial para el personal contratista que corresponde al 90% del total de los trabajadores.</t>
  </si>
  <si>
    <t>No se tiene establecido un programa de pausas activas teniendo en cuento los niveles de riesgo encontrados (falta fe mantenimiento a mobiliarios, posturas prolongadas sedente, movimientos repetitivos y posturas inadecuadas).</t>
  </si>
  <si>
    <t>Por el desarrollo de actividades en trabajo nocturno y su rotación de horarios.</t>
  </si>
  <si>
    <t>Fenómenos naturales que pueden ocasionar el colapzamiento de mobiliarios, estantes y elementos que se encuentren a una determinada altura.</t>
  </si>
  <si>
    <t>Fenómenos naturales que pueden resultar catastróficos, con afectación especialmente a estructuras no sismorresistentes o que se encuentra en deterioro.</t>
  </si>
  <si>
    <t>Fenómenos naturales que pueden afectar en el desprendimiento de tejados y afectación a ventanales.</t>
  </si>
  <si>
    <t>Por la falta de mantenimiento a canaletas, drenajes y sifones, por la falta de sistemas de drenado.</t>
  </si>
  <si>
    <t>Fenómenos naturales que pueden convertirse en inundaciones.</t>
  </si>
  <si>
    <t>Fenómenos naturales con bajas de temperaturas extremas.</t>
  </si>
  <si>
    <t>Sordera, otitis, vértigo, mareos, cefaleas, zumbidos, daño del tímpano.</t>
  </si>
  <si>
    <t>Fatiga del sistema osteomuscular del oído medio, fatiga y daño al órgano de corti, destrucción de las células ciliadas de la membrana basilar, cefaleas.</t>
  </si>
  <si>
    <t>Problemas de agudeza visual, fatiga ocular, baja productividad, accidentes de trabajo, cansancio, problemas oculares</t>
  </si>
  <si>
    <t>Golpes de calor, sudoración, mareos, fatiga, cansancio, deshidratación, calambre, sincope, golpe de calor, cefaleas.</t>
  </si>
  <si>
    <t>Calambres, Adormecimiento de MMSS yMMII, falta de habilidad en áreas de producción, problemas respiratorios</t>
  </si>
  <si>
    <t>Malestar, incomodidad, sudoración excesiva, transpiración, bochorno, baja productividad, inconformismo.</t>
  </si>
  <si>
    <t>Dolor de cabeza, vértigo, nauseas, dolor cervical y dorsal,  enrojecimiento de ojos, visión borrosa y escozor, fatiga ocular.</t>
  </si>
  <si>
    <t>Enfermedadesde origen infecciosas, Infuenza del tipo 1 y 2 Bronquitis, Hepatitis, Diarreas, Resfriados, Varicela</t>
  </si>
  <si>
    <t>Enfermedades de origen biológico amigdalítis, tétano, meningítis,  tuberculosis, enfermedades de piel.</t>
  </si>
  <si>
    <t>Enfermedades infecciosas en la piel, problemas epidérmicos,  irritación, descamación, ampollas y emfermedades micoticas.</t>
  </si>
  <si>
    <t>Por mordeduras de animales se puede producir diabetes, arteriopatía, rabia, Estas enfermedades pueden causar síntomas seudo gripales, dolor de cabeza y fiebre.</t>
  </si>
  <si>
    <t>Enfermedades infecciosas, hepatítis, tétano, problemas dérmicos y enfermedades digestivas.</t>
  </si>
  <si>
    <t>Problemas respiratorios, infección en vías aéreas, problemas pulmonares, conjuntivitis, dermatitis por contacto, enfermedades profesionales por inhalación.</t>
  </si>
  <si>
    <t>Asfixia, taquicardia, Nauseas, perdida de conciencia, problemas respiratorios.</t>
  </si>
  <si>
    <t>Asfixia, taquicardia, Nauseas, perdida de conciencia, problemas respiratorios, intoxicaciones.</t>
  </si>
  <si>
    <t>Problemas respiratorios, infección en vías aéreas, problemas pulmonares, conjuntivitis, dermatitis por contacto, enfermedades profesionales por inhalación de gases.</t>
  </si>
  <si>
    <t>Lesiones osteomusculares, dolores lumbares, cuello y espalda, desviaciones lumbares.</t>
  </si>
  <si>
    <t>Lesiones osteomusculares, dolores lumbares, cuello y espalda.</t>
  </si>
  <si>
    <t>Lesiones músculo esquelético, hernias, esguinces torceduras, golpes y contusiones.</t>
  </si>
  <si>
    <t>Dolor de manos y hombro, síntomas de túnel del carpo, adormecimientos y encalambramiento en miembros superiores.</t>
  </si>
  <si>
    <t>Puede producir lesiones corporales tales como cortes, abrasiones, punciones, contusiones, atrapamientos, aplastamientos.</t>
  </si>
  <si>
    <t>también se incluyen los riesgos de explosión derivados de accidentes vinculados a instalaciones a presión</t>
  </si>
  <si>
    <t>Peligro de incendios, arcos eléctricos, electrocuciones, daño de maquinas y equipos quemaduras de todo tipo por manipulación de fuentes de poder o reparaciones.</t>
  </si>
  <si>
    <t>Golpes, traumas múltiples, peligro de caída de objetos de altura, falta de ventilación, falta de iluminación,  acumulación de olores, problemas lumbares</t>
  </si>
  <si>
    <t>Golpes, traumas múltiples, problemas lumbares, afectación al sistema músculo esquelético, caídas.</t>
  </si>
  <si>
    <t>Golpes, caídas al mismo nivel, laceraciones, contusiones, traumas múltiples</t>
  </si>
  <si>
    <t>Golpes, caídas al mismo nivel, laceraciones, contusiones, esguinces, fracturas, traumas múltiples</t>
  </si>
  <si>
    <t>Golpes, caídas al mismo nivel, laceraciones, contusiones, cortaduras con elementos de oficina, estrés por manejo del tiempo y tarea, traumas múltiples</t>
  </si>
  <si>
    <t>Peligro de colapzaminto estructural, caídas de personas con múltiples TX, caídas de objetos con traumas cráneo-encefálicos, fracturas, golpes, machucones.</t>
  </si>
  <si>
    <t>Golpes, laceraciones, contusiones, machucones y traumas múltiples incluye cráneo-encefálicos)</t>
  </si>
  <si>
    <t>Afectación a sistemas tecnológicos, locativos y de manejo de la información, peligro de la continuidad del negocio.</t>
  </si>
  <si>
    <t>Accidentes con multiplicidad de traumas, asfixias, envenenamiento y afectación locativa y estructural en caso de explosión.</t>
  </si>
  <si>
    <t>Perdida materiales, desastres ambientales, activación de planes de planes de emergencia y contingencias ambientales.</t>
  </si>
  <si>
    <t>Golpes, traumas múltiples, atrapamientos, caídas de personas, fracturas, perdida de capacidad laboral y muerte.</t>
  </si>
  <si>
    <t>Golpes, heridas con elementos corto punzantes, traumas múltiples, perdidas materiales, muerte</t>
  </si>
  <si>
    <t>perdidas materiales y económicas, perdidas humanas y afectación a la integridad física de los trabajadores</t>
  </si>
  <si>
    <t>Perdidas materiales y económicas, perdidas de productividad y afectación a la integridad física de los trabajadores.</t>
  </si>
  <si>
    <t>Caída de personal a altura, traumas múltiples, invalidez y muerte</t>
  </si>
  <si>
    <t>Accidentes con multiplicidad de traumas, pacientes con poli traumas, caída de personas, atrapamientos y afectación locativa y estructural en caso de incendio, perdidas humanas.</t>
  </si>
  <si>
    <t>Quejas de la comunidad, malos olores, impacto ambiental.</t>
  </si>
  <si>
    <t>problemas asociados al estrés (ansiedad, apatía, aburrimiento, depresión, drogadicción, problemas de glucosa, problemas de tensión, alcoholismo, problemas del sistema inmunológico, baja productividad, agresividad, relaciones interpersonales, sentido de pertenencia, conflictiva, disnea,  ausentismo etc.)</t>
  </si>
  <si>
    <t>Caída de personas, caída de objetos, traumas múltiples, heridos, golpes, laceraciones, daño a la propiedad, pérdidas económicas.</t>
  </si>
  <si>
    <t>Pérdidas materiales, humanas y tecnológicas</t>
  </si>
  <si>
    <t>Caídas de objetos, daño locativo, caída de personas, traumas múltiples.</t>
  </si>
  <si>
    <t>Daño estructural,  tecnológico, perdidas materiales, daño a la gestión documental y continudad del negocio.</t>
  </si>
  <si>
    <t>Daño locativo, estructural y documental.</t>
  </si>
  <si>
    <t>Inundaciones.</t>
  </si>
  <si>
    <t>Colapzamiento de sistema de alcantarillados e inundaciones</t>
  </si>
  <si>
    <t>Calambres, Adormecimiento de MMSS yMMII, falta de habilidad en áreas de producción, problemas respiratorios.</t>
  </si>
  <si>
    <t>Clasificación de los Peligros</t>
  </si>
  <si>
    <t>SOPORTE VALORACION  MATRIZ DE RIESGO</t>
  </si>
  <si>
    <t>1. DETERMINACIÓN DEL NIVEL DE DEFICIENCIA</t>
  </si>
  <si>
    <t>Nivel de deficiencia</t>
  </si>
  <si>
    <t>Valor de ND</t>
  </si>
  <si>
    <t>Significado</t>
  </si>
  <si>
    <t>Muy Alto (MA)</t>
  </si>
  <si>
    <t>Se ha(n) detectado peligro(s) que determina(n) como posible la generación de incidentes o la eficacia del conjunto de medidas preventivas existentes respecto al riesgo es nula o no existe, o ambos.</t>
  </si>
  <si>
    <t>Alto (A)</t>
  </si>
  <si>
    <t>Medio (M)</t>
  </si>
  <si>
    <t>Bajo (B)</t>
  </si>
  <si>
    <t>No se asigna valor</t>
  </si>
  <si>
    <t>Estos peligros se clasifican directamente en el nivel de riesgo y de intervención cuatro (IV).</t>
  </si>
  <si>
    <t>2. DETERMINACIÓN DEL NIVEL DE EXPOSICIÓN</t>
  </si>
  <si>
    <t>Nivel de exposición</t>
  </si>
  <si>
    <t>Valor de NE</t>
  </si>
  <si>
    <t>Continua (EC)</t>
  </si>
  <si>
    <t>La situación de exposición se presenta sin interrupción o varias veces con tiempo prolongado durante la jornada laboral.</t>
  </si>
  <si>
    <t>Frecuente (EF)</t>
  </si>
  <si>
    <t>La situación de exposición se presenta varias veces durante la jornada laboral por tiempos cortos.</t>
  </si>
  <si>
    <t>Ocasional (EO)</t>
  </si>
  <si>
    <t>La situación de exposición se presenta alguna vez durante la jornada laboral y por un periodo de tiempo corto.</t>
  </si>
  <si>
    <t>Esporádica (EE)</t>
  </si>
  <si>
    <t>La situación de exposición se presenta de manera eventual.</t>
  </si>
  <si>
    <t>3. DETERMINACIÓN DEL NIVEL DE PROBABILIDAD</t>
  </si>
  <si>
    <t>Niveles de Probabilidad</t>
  </si>
  <si>
    <t>Nivel de Exposición (NE)</t>
  </si>
  <si>
    <t>Nivel de deficiencia (ND)</t>
  </si>
  <si>
    <t>MA – 40</t>
  </si>
  <si>
    <t>MA – 30</t>
  </si>
  <si>
    <t>A –20</t>
  </si>
  <si>
    <t>A - 10</t>
  </si>
  <si>
    <t>MA – 24</t>
  </si>
  <si>
    <t>A – 18</t>
  </si>
  <si>
    <t>A – 12</t>
  </si>
  <si>
    <t>M - 6</t>
  </si>
  <si>
    <t xml:space="preserve">M – 8 </t>
  </si>
  <si>
    <t xml:space="preserve">M – 6 </t>
  </si>
  <si>
    <t xml:space="preserve">B – 4 </t>
  </si>
  <si>
    <t xml:space="preserve">B – 2 </t>
  </si>
  <si>
    <t>4.  SIGNIFICADO DE LOS DIFERENTES NIVELES DE PROBABILIDAD</t>
  </si>
  <si>
    <t>Nivel de probabilidad</t>
  </si>
  <si>
    <t>Valor de NP</t>
  </si>
  <si>
    <t>Entre 40 y 24</t>
  </si>
  <si>
    <t>Situación deficiente con exposición continua, o muy deficiente con exposición frecuente.</t>
  </si>
  <si>
    <t>Normalmente la materialización del riesgo ocurre con frecuencia.</t>
  </si>
  <si>
    <t>Entre 20 y 10</t>
  </si>
  <si>
    <t>Situación deficiente con exposición frecuente u ocasional, o bien situación muy deficiente con exposición ocasional o esporádica.</t>
  </si>
  <si>
    <t>La materialización del riesgo es posible que suceda varias veces en la vida laboral.</t>
  </si>
  <si>
    <t>Entre 8 y 6</t>
  </si>
  <si>
    <t>Situación deficiente con exposición esporádica, o bien situación mejorable con exposición continuada o frecuente.</t>
  </si>
  <si>
    <t>Es posible que suceda el daño alguna vez.</t>
  </si>
  <si>
    <t>Entre 4 y 2</t>
  </si>
  <si>
    <t xml:space="preserve">Situación mejorable con exposición ocasional o esporádica, o situación sin anomalía destacable con cualquier nivel de exposición. </t>
  </si>
  <si>
    <t>No es esperable que se materialice el riesgo, aunque puede ser concebible.</t>
  </si>
  <si>
    <t xml:space="preserve">
5.  DETERMINACIÓN DEL NIVEL DE CONSECUENCIAS
</t>
  </si>
  <si>
    <t>Nivel de Consecuencias</t>
  </si>
  <si>
    <t>NC</t>
  </si>
  <si>
    <t>Daños personales</t>
  </si>
  <si>
    <t>Mortal o Catastrófico (M)</t>
  </si>
  <si>
    <t>Muerte (s)</t>
  </si>
  <si>
    <t>Muy grave (MG)</t>
  </si>
  <si>
    <t>Lesiones o enfermedades graves irreparables (Incapacidad permanente parcial o invalidez).</t>
  </si>
  <si>
    <t>Grave (G)</t>
  </si>
  <si>
    <t>Lesiones o enfermedades con incapacidad laboral temporal (ILT).</t>
  </si>
  <si>
    <t>Leve (L)</t>
  </si>
  <si>
    <t>Lesiones o enfermedades que no requieren incapacidad.</t>
  </si>
  <si>
    <t xml:space="preserve">6.  DETERMINACIÓN DEL NIVEL DE RIESGO </t>
  </si>
  <si>
    <t xml:space="preserve">Nivel de riesgo y de intervención </t>
  </si>
  <si>
    <t>Nivel de probabilidad (NP)</t>
  </si>
  <si>
    <t>NR = NP x NC</t>
  </si>
  <si>
    <t xml:space="preserve"> 40 -  24</t>
  </si>
  <si>
    <t xml:space="preserve"> 20 -  10</t>
  </si>
  <si>
    <t xml:space="preserve"> 8  -  6</t>
  </si>
  <si>
    <t xml:space="preserve"> 4  -  2</t>
  </si>
  <si>
    <t>Nivel de consecuencias (NC)</t>
  </si>
  <si>
    <t>I</t>
  </si>
  <si>
    <t>II</t>
  </si>
  <si>
    <t>4000-2400</t>
  </si>
  <si>
    <t>800-600</t>
  </si>
  <si>
    <t>400-200</t>
  </si>
  <si>
    <t xml:space="preserve">II 240 </t>
  </si>
  <si>
    <t>2400-1440</t>
  </si>
  <si>
    <t>1200-600</t>
  </si>
  <si>
    <t>480-360</t>
  </si>
  <si>
    <t xml:space="preserve">      III 120</t>
  </si>
  <si>
    <t xml:space="preserve">III </t>
  </si>
  <si>
    <t>1000-600</t>
  </si>
  <si>
    <t>500 – 250</t>
  </si>
  <si>
    <t>200-150</t>
  </si>
  <si>
    <t>100- 50</t>
  </si>
  <si>
    <t xml:space="preserve">II 200 </t>
  </si>
  <si>
    <t>III</t>
  </si>
  <si>
    <t>III 40</t>
  </si>
  <si>
    <t>400-240</t>
  </si>
  <si>
    <t xml:space="preserve">      III 100</t>
  </si>
  <si>
    <t>80-60</t>
  </si>
  <si>
    <t xml:space="preserve">      IV 20</t>
  </si>
  <si>
    <t xml:space="preserve">7. SIGNIFICADO DEL NIVEL DE RIESGO </t>
  </si>
  <si>
    <t xml:space="preserve">Nivel de Riesgo </t>
  </si>
  <si>
    <t>Valor de NR</t>
  </si>
  <si>
    <t>4000-600</t>
  </si>
  <si>
    <t>Situación crítica. Suspender actividades hasta que el riesgo esté bajo control. Intervención urgente.</t>
  </si>
  <si>
    <t>500 – 150</t>
  </si>
  <si>
    <t xml:space="preserve">Corregir y adoptar medidas de control de inmediato. </t>
  </si>
  <si>
    <t>120 – 40</t>
  </si>
  <si>
    <t>Mejorar si es posible. Sería conveniente justificar la intervención y su rentabilidad.</t>
  </si>
  <si>
    <t>IV</t>
  </si>
  <si>
    <t>Mantener las medidas de control existentes, pero se deberían considerar soluciones o mejoras y se deben hacer comprobaciones periódicas para asegurar que el riesgo aún es aceptable.</t>
  </si>
  <si>
    <t>8.  ACEPTABILIDAD DEL RIESGO</t>
  </si>
  <si>
    <t xml:space="preserve">Significado Explicación </t>
  </si>
  <si>
    <t>No Aceptable</t>
  </si>
  <si>
    <t>Situación critica, correción urgente</t>
  </si>
  <si>
    <t xml:space="preserve">No Aceptable o Aceptable con control específico </t>
  </si>
  <si>
    <t xml:space="preserve">Corregir o adoptar medidas de control </t>
  </si>
  <si>
    <t>Mejorable</t>
  </si>
  <si>
    <t>Mejorar el control existente</t>
  </si>
  <si>
    <t>Aceptable</t>
  </si>
  <si>
    <t>No invertir, salvo que un analisis más preciso lo justifique</t>
  </si>
  <si>
    <t>NR</t>
  </si>
  <si>
    <t>Nivel de riesgo:  NR = NP x NC</t>
  </si>
  <si>
    <t>Una aproximación a la magnitud del daño esperable del accidente  de trabajo o enfermedad profesional asociado a ella.</t>
  </si>
  <si>
    <t xml:space="preserve">NC </t>
  </si>
  <si>
    <t xml:space="preserve">Nivel de consecuencia </t>
  </si>
  <si>
    <t>Medida de la severidad de las concecuencias</t>
  </si>
  <si>
    <t>NP</t>
  </si>
  <si>
    <t>Nivel de probabilidad.  NP= ND x NE</t>
  </si>
  <si>
    <t>Producto del nivel de deficiencia.</t>
  </si>
  <si>
    <t>ND</t>
  </si>
  <si>
    <t>Magnitud de la relación esperable entre (1) el conjunto de peligros detectados y su relación causal directa con posibles incidentes y (2), con la eficiencia de las medidas preventivas existentes en lugar de trabajo.</t>
  </si>
  <si>
    <t>NE</t>
  </si>
  <si>
    <t>Nivel de expocisión</t>
  </si>
  <si>
    <t>Situación de exposición a un peligro que se presenta en un tiempo determinado durante la jornada laboral</t>
  </si>
  <si>
    <t>NP.
(ND*NE.)</t>
  </si>
  <si>
    <t>Interpretación. NP.</t>
  </si>
  <si>
    <t xml:space="preserve">NR. E Interpretación </t>
  </si>
  <si>
    <t>Aceptabilidad del Riesgo</t>
  </si>
  <si>
    <t>VALORACION DEL RIESGO</t>
  </si>
  <si>
    <t>EVALUACION DEL RIESGO</t>
  </si>
  <si>
    <t>MEDIDAS DE INTERVENCIÒN.</t>
  </si>
  <si>
    <t>Eliminación.</t>
  </si>
  <si>
    <t>Sustitución</t>
  </si>
  <si>
    <t>Controles de Ingeniería.</t>
  </si>
  <si>
    <t>Controles Administrativos
Señalización, Advertencia.</t>
  </si>
  <si>
    <t>Equipos/ EPP</t>
  </si>
  <si>
    <t>NIVEL DEFICIENCIA</t>
  </si>
  <si>
    <t>NIVEL EXPOSICION</t>
  </si>
  <si>
    <t>NIVEL CONSECUENCIA</t>
  </si>
  <si>
    <t>Peligro de incendios, arcos eléctricos, daño de maquinas y equipos quemaduras de todo tipo por manipulación de fuentes de poder o reparaciones.</t>
  </si>
  <si>
    <t>Manejo de Emergencias</t>
  </si>
  <si>
    <t>Bibliografía:  GTC 45 2012</t>
  </si>
  <si>
    <t xml:space="preserve">Interpretación.
Nivel del Riesgo </t>
  </si>
  <si>
    <t>Luminosidad presente en el sitio de trabajo (Artificial o Natural)</t>
  </si>
  <si>
    <t xml:space="preserve">Afectación a sistemas tecnológicos, locativos y de manejo de la información, peligro de la continuidad del negocio, lesiones. </t>
  </si>
  <si>
    <t xml:space="preserve">Voltaje de alimentación de Equipo. </t>
  </si>
  <si>
    <t>Por las condiciones de inseguridad presentes en la Ciudad.</t>
  </si>
  <si>
    <t>Limpieza de polvo acumulado en mobiliario, estantería y almacenamiento de elementos</t>
  </si>
  <si>
    <t xml:space="preserve">Monotonía, por la ejecución de actividades diarias </t>
  </si>
  <si>
    <t>Enfermedades de origen biológico amigdalítis, tétano, meningítis,  tuberculosis, enfermedades de piel.Enfermedadesde origen infecciosas, Infuenza del tipo 1 y 2 Bronquitis, Hepatitis, Diarreas, Resfriados, Varicela</t>
  </si>
  <si>
    <t xml:space="preserve">_Jornadas de Orden y Aseo periódicas en áreas de trabajo. 
_Implementación Programa de Orden y Aseo 
</t>
  </si>
  <si>
    <t>Postura  (prologada mantenida,  forzada, anti gravitacionales)</t>
  </si>
  <si>
    <t>Virus y bacterias</t>
  </si>
  <si>
    <t>Condiciones  de la tarea  (carga  mental, contenido  de    la    tarea,    demandas emocionales,  sistemas  de  control, definición de roles, monotonía, etc.).</t>
  </si>
  <si>
    <t xml:space="preserve">Irritaciones piel y/o Oculares </t>
  </si>
  <si>
    <t xml:space="preserve">_Suministro de elementos de protección personal </t>
  </si>
  <si>
    <t xml:space="preserve">
_Promoción y prevención Higiene postural 
_Exámenes médicos Ocupacionales</t>
  </si>
  <si>
    <t>Desplazamiento en areas con cambios de nivel, superficies deslizantes por limpieza de pisos</t>
  </si>
  <si>
    <t xml:space="preserve">Suministro de calzado antideslizante </t>
  </si>
  <si>
    <t xml:space="preserve">Suministro de dotación y epp según matriz de epp </t>
  </si>
  <si>
    <t xml:space="preserve">FECHA </t>
  </si>
  <si>
    <t xml:space="preserve">CONTROL DE CAMBIOS MATRIZ DE PELIGROS </t>
  </si>
  <si>
    <t xml:space="preserve">RESPONSABLE </t>
  </si>
  <si>
    <t xml:space="preserve">DESCRIPCIÓN </t>
  </si>
  <si>
    <t>N°</t>
  </si>
  <si>
    <t>Radiaciones  no ionizantes  (láser, ultravioleta infrarroja)</t>
  </si>
  <si>
    <t xml:space="preserve">ZONA/LUGAR </t>
  </si>
  <si>
    <t>Prioridad intervención</t>
  </si>
  <si>
    <t>_Capacitación manejo de sustancias Químicas</t>
  </si>
  <si>
    <t xml:space="preserve">Manipulación de utensilios para la realización de aseo. Contacto con partes calientes por manipulación de greca 
_Manipulación de bisturi, cuchillos </t>
  </si>
  <si>
    <t xml:space="preserve">_Equipo de atención de emergencias
_Formación Brigada de emergencia
_Rutas de evacuación y puntos de encuentro
_Alarma de Emergencia
_Plan de emergencias.
_Planes de contingencia
_Procedimiento operativo normalizado </t>
  </si>
  <si>
    <t>_Equipo de atención de emergencias
_Formación Brigada de emergencia
_Establecer rutas de evacuación y puntos de encuentro. 
_Alarma de Emergencia</t>
  </si>
  <si>
    <t>VISITANTES</t>
  </si>
  <si>
    <t>Fatiga del sistema osteomuscular del oído medio, fatiga y daño al órgano de corte, destrucción de las células ciliadas de la membrana basilar, cefaleas.</t>
  </si>
  <si>
    <t>Por la falta de iluminación, el lugar no cumple con la norma de luminancia mínima de 300 LX (para oficinas), carencia o deficiencia de luz natural.</t>
  </si>
  <si>
    <t>Por la falta de ventilación natural y la conducción calorífica del sol sobre tejados y la refracción de luz solar por los ventanales.</t>
  </si>
  <si>
    <t>por las condiciones de humedad  existentes del lugar aumentado por las condiciones climáticas de lugar.</t>
  </si>
  <si>
    <t xml:space="preserve">Por las actividades de búsqueda de habitantes de calle CH y de esparcimiento de los niños en el parques y salidas al aire libre. </t>
  </si>
  <si>
    <t>Enfermedades de origen infecciosas, Influenza del tipo 1 y 2 Bronquitis, Hepatitis, Diarreas, Resfriados, Varicela</t>
  </si>
  <si>
    <t>Enfermedades de origen biológico amigdalitis, tétano, meningitis,  tuberculosis, enfermedades de piel.</t>
  </si>
  <si>
    <t>Por contacto directo de la piel con elementos contaminados de los habitantes de calle, por procesos de almacenamiento  de los Habitantes de calle y la proliferación de faunas nocivas en los centros y en le proceso de búsqueda de los HC.</t>
  </si>
  <si>
    <t>Enfermedades infecciosas en la piel, problemas epidérmicos,  irritación, descamación, ampollas y enfermedades nicóticas.</t>
  </si>
  <si>
    <t>Por mordeduras de animales (perros) que conviven con los HC en su búsqueda activa</t>
  </si>
  <si>
    <t>Enfermedades infecciosas, hepatitis, tétano, problemas dérmicos y enfermedades digestivas.</t>
  </si>
  <si>
    <t xml:space="preserve">Por la exposición a dióxido y monóxido de carbono de los vehículos,  polvos y material particulado propios del medio ambiente. </t>
  </si>
  <si>
    <t>Por los procedimientos de embazado y utilización de productos químicos en los procesos de aseo y desinfección.</t>
  </si>
  <si>
    <t>Por el Proceso de almacenamiento y el polvo acumulado en mobiliario, estanterías y áreas de archivo y almacenamiento de elementos.</t>
  </si>
  <si>
    <t xml:space="preserve">Propias de la actividad laboral en mantener posición bípeda dentro de la jornada o actividad, </t>
  </si>
  <si>
    <t>Por el diseño de los puestos de trabajo y falta de planos de trabajo aptos para el desarrollo de sus actividades.</t>
  </si>
  <si>
    <t>Por las manipulación de equipos y maquinas eléctricas (electrocuciones, atrapamientos, golpes).</t>
  </si>
  <si>
    <t>Por el uso de Herramientas de trabajo corto punzantes (cuchillos, tijeras, bisturís y otros elementos) incluso por elementos corto punzantes de los participantes HC, que portan en sus mochilas en el momento de las requisas..</t>
  </si>
  <si>
    <t>Interface persona tarea (conocimientos, habilidades  con  relación  a la  demanda de la tarea, iniciativa, autonomía y reconocimiento, identificación de la persona con la tarea y la organización</t>
  </si>
  <si>
    <t>Por la sobrecarga a fuentes de poder, instalaciones improvisadas, defectuosas y en mal estado, por cablado sin entubar y regado en pisos o colgando de paredes, por cables pelados, por el uso de multitomas sin dispositivos de seguridad.</t>
  </si>
  <si>
    <t>Por el desplazamientos en áreas irregulares y con cambios de nivel, por el desarrollo de actividades en el proceso de búsqueda activa en parques y puentes.</t>
  </si>
  <si>
    <t>Por el tipo de piso (cerámico) especialmente en condiciones de humedad y desplazamientos por canales y puentes en la búsqueda activa de habitantes de calle.</t>
  </si>
  <si>
    <t>Por las condiciones de humedad por paredes y tejados con filtraciones de agua, pisos húmedo y a causa del servicio y la mal usos que le dan los habitantes de calle a las instalaciones</t>
  </si>
  <si>
    <t>Peligro de colapsamiento estructural, caídas de personas con múltiples TX, caídas de objetos con traumas cráneo-encefálicos, fracturas, golpes, machucones.</t>
  </si>
  <si>
    <t>Por cajoneras colgadas y estantería sin anclar, y la ubicación de objetos pesados en estantes altos con posibilidad de caída en condiciones sísmicas movimientos telúricos.</t>
  </si>
  <si>
    <t>Por la presencia y uso de gas domésticos y zona de lavandería en condiciones de fuga y/o deterioro de maquinas y equipos.</t>
  </si>
  <si>
    <t>Por el almacenamiento de productos químicos de aseo y lavandería y el manejo de Stock.</t>
  </si>
  <si>
    <t>Por las condiciones de inseguridad del sector y la atención del tipo de participantes habitantes de calle.</t>
  </si>
  <si>
    <t>Por la cercanía a instalaciones de la Policía y su cercanía con los locales comerciales (san andresito de la 38).</t>
  </si>
  <si>
    <t>Propios de las entidades del estados, con manifestaciones, movilizaciones y protestas.</t>
  </si>
  <si>
    <t>Por deficiencias en la señalización de algunos sitios, por la falta de demarcación a zonas de almacenamiento, por  áreas de circulación obstaculizadas, Brigada de Emergencia inexistente o inactiva, insuficiencia en quipos de extinción y de emergencias.</t>
  </si>
  <si>
    <t>Por el estilo de mando de los coordinadores y las autoritarias sin oportunidad de conciliación o mecanismo de concertación</t>
  </si>
  <si>
    <t>Disconfort termico</t>
  </si>
  <si>
    <t xml:space="preserve">Por la condición de contratistas y la presentación de informes y tiempos de entrega para la justificación del pago. Y los cortes de la SDIS. </t>
  </si>
  <si>
    <t>Causado por la falta de equipos tecnológicos y los existentes ya han cumplido su ciclo funcional (equipos de mas de 10 años) y la falta de mantenimiento y actualizaciones.</t>
  </si>
  <si>
    <t xml:space="preserve">Por la falta de conocimiento, preparación e inducción al cargo y la SDIS. </t>
  </si>
  <si>
    <t>Fenómenos naturales que pueden resultar catastróficos, con afectación especialmente a estructuras no sismo resistentes o que se encuentra en deterioro.</t>
  </si>
  <si>
    <t>Daño estructural,  tecnológico, perdidas materiales, daño a la gestión documental y continuidad del negocio.</t>
  </si>
  <si>
    <t>Transporte de materiales para realización de aseo</t>
  </si>
  <si>
    <t>Uso de equipos Electricos y/o electronicos</t>
  </si>
  <si>
    <t>Problemas asociados al estrés (ansiedad, apatía, aburrimiento, depresión, drogadicción, problemas de glucosa, problemas de tensión, alcoholismo, problemas del sistema inmunológico, baja productividad, agresividad, relaciones interpersonales, sentido de pertenencia, conflictiva, disnea,  ausentismo etc.)</t>
  </si>
  <si>
    <t>Propias de posición bípedas y/o sedentes en actividades propias de su jornada laboral.</t>
  </si>
  <si>
    <t>Uso de Equipos Electricos y/o Electrónicos</t>
  </si>
  <si>
    <t>Problemas respiratorios, infección en vías aéreas, problemas pulmonares, conjuntivitis, dermatitis por contacto.</t>
  </si>
  <si>
    <t>Por los procedimientos de envasado químico en los procesos de aseo y desinfección</t>
  </si>
  <si>
    <t xml:space="preserve">
_Uso protección manos
_Monogafas de seguridad</t>
  </si>
  <si>
    <t>Creación del documento</t>
  </si>
  <si>
    <t>FUENTE</t>
  </si>
  <si>
    <t>MEDIO</t>
  </si>
  <si>
    <t>TRABAJADOR</t>
  </si>
  <si>
    <t>DIRECTOS</t>
  </si>
  <si>
    <t>TEMPORALES</t>
  </si>
  <si>
    <t>CONTRATISTAS / OUTSOURCING</t>
  </si>
  <si>
    <t>TOTAL EXPUESTOS</t>
  </si>
  <si>
    <t>EXPUESTOS</t>
  </si>
  <si>
    <t>Residuos en baños, otros trabajadores con alguna patologia viral, Contacto con herramientas de mano para labores Administrativa
Procesos de archivo físico</t>
  </si>
  <si>
    <t>Por el uso de Herramientas manuales de oficina (Tijeras, bisturis, Sacaganchos, cosedora y otros elementos)</t>
  </si>
  <si>
    <t xml:space="preserve">Modernización de Equipos de Computo
Mantenimientos preventivos y correctivo
</t>
  </si>
  <si>
    <t>_Mantenimiento preventivos de equipos eléctricos</t>
  </si>
  <si>
    <t>Tiempo de Cumplimiento</t>
  </si>
  <si>
    <t>Corto Plazo</t>
  </si>
  <si>
    <t>Mediano Plazo</t>
  </si>
  <si>
    <t>Largo plazo</t>
  </si>
  <si>
    <t>IDENTIFICACIÓN DEL PELIGRO</t>
  </si>
  <si>
    <t>ANALISIS DEL RIESGO</t>
  </si>
  <si>
    <t>EVALUACIÓN DEL RIESGO</t>
  </si>
  <si>
    <t>EJECUTADO</t>
  </si>
  <si>
    <t>X</t>
  </si>
  <si>
    <t>VALORACIÓN DEL RIESGO</t>
  </si>
  <si>
    <t>INTERVENCIÓN</t>
  </si>
  <si>
    <t>Versión: 01</t>
  </si>
  <si>
    <t>Página: 1 de 1</t>
  </si>
  <si>
    <t>MATRIZ DE IDENTIFICACIÓN DE PELIGROS, EVALUACIÓN Y VALORACIÓN DEL RIESGOS</t>
  </si>
  <si>
    <t>NOMBRE DE LA EMPRESA</t>
  </si>
  <si>
    <t>NIT</t>
  </si>
  <si>
    <t xml:space="preserve">ACTIVIDAD ECONOMICA: </t>
  </si>
  <si>
    <t>DIRECCIÓN</t>
  </si>
  <si>
    <t>TELEFONO</t>
  </si>
  <si>
    <t>FAX</t>
  </si>
  <si>
    <t>NOMBRE DE QUIEN ELABORA</t>
  </si>
  <si>
    <t>NOMBRE DE QUIEN APRUEBA</t>
  </si>
  <si>
    <t xml:space="preserve">ELABORACIÓN                                    </t>
  </si>
  <si>
    <t>FECHA</t>
  </si>
  <si>
    <t xml:space="preserve"># TOTAL DE TRABAJADORES </t>
  </si>
  <si>
    <t xml:space="preserve">ACTUALIZACIÓN </t>
  </si>
  <si>
    <t>CIUDAD/MUNICIPIO</t>
  </si>
  <si>
    <t xml:space="preserve">BOGOTA </t>
  </si>
  <si>
    <t>JULIO DE 2018</t>
  </si>
  <si>
    <t xml:space="preserve">NO </t>
  </si>
  <si>
    <t>Posición bípedas y/o sedentes en la realización de actividades propias de su jornada laboral.</t>
  </si>
  <si>
    <t xml:space="preserve">_Diseño, implementación y ejecución del PVE de prevención de desordenes musculo esqueléticos
_Realización de Estudio puesto de trabajo
_Continuar con la realización de Exámenes médicos Ocupacionales </t>
  </si>
  <si>
    <t>Puestos de trabajo Ergonómicos</t>
  </si>
  <si>
    <t xml:space="preserve">
_Inspecciones de seguridad
_Implementación y seguimiento a Tarjeta de reporte de condiciones</t>
  </si>
  <si>
    <t>_Mantenimientos preventivos y correctivo de maquinas y/o equipos</t>
  </si>
  <si>
    <t xml:space="preserve">
_Formación Brigada de emergencia
</t>
  </si>
  <si>
    <t>_Equipo de atención de emergencias
_Detectores de humo
_Señalización de emergencias
_Alarma de Emergencia</t>
  </si>
  <si>
    <t xml:space="preserve">_Mantenimiento de Equipos de atención de emergencias
_Continuar con la Formación  para Brigada de emergencia
_Diseño, implementación y ejecución del Plan de prevención, preparación y respuesta ante emergencias.
</t>
  </si>
  <si>
    <t>_Limpieza y Mantenimiento fuentes de luz</t>
  </si>
  <si>
    <t xml:space="preserve">_Realización de Estudios de iluminación.
_Realización de Pausas activas
_Continuar con Examenes médicos Ocupacionales
</t>
  </si>
  <si>
    <t xml:space="preserve">
_Entrega de material didactico, con recomentaciones de ejercicios visuales
_Continuar con Exámenes médicos ocupacionales 
</t>
  </si>
  <si>
    <r>
      <t>Se ha(n) detectado algún(os) peligro(s) que pueden dar lugar a</t>
    </r>
    <r>
      <rPr>
        <u/>
        <sz val="9"/>
        <color indexed="62"/>
        <rFont val="Century Gothic"/>
        <family val="2"/>
      </rPr>
      <t xml:space="preserve"> incidentes</t>
    </r>
    <r>
      <rPr>
        <sz val="9"/>
        <color indexed="8"/>
        <rFont val="Century Gothic"/>
        <family val="2"/>
      </rPr>
      <t xml:space="preserve"> significativa(s), o la eficacia del conjunto de medidas preventivas existentes es baja, o ambos.</t>
    </r>
  </si>
  <si>
    <r>
      <t xml:space="preserve">Se han detectado peligros que pueden dar lugar a </t>
    </r>
    <r>
      <rPr>
        <u/>
        <sz val="9"/>
        <color indexed="62"/>
        <rFont val="Century Gothic"/>
        <family val="2"/>
      </rPr>
      <t>incidentes</t>
    </r>
    <r>
      <rPr>
        <sz val="9"/>
        <color indexed="8"/>
        <rFont val="Century Gothic"/>
        <family val="2"/>
      </rPr>
      <t xml:space="preserve"> poco significativas o de menor importancia, o la eficacia del conjunto de medidas preventivas existentes es moderada, o ambos.</t>
    </r>
  </si>
  <si>
    <r>
      <t xml:space="preserve">No se ha detectado </t>
    </r>
    <r>
      <rPr>
        <u/>
        <sz val="9"/>
        <color indexed="62"/>
        <rFont val="Century Gothic"/>
        <family val="2"/>
      </rPr>
      <t>peligro</t>
    </r>
    <r>
      <rPr>
        <sz val="9"/>
        <rFont val="Century Gothic"/>
        <family val="2"/>
      </rPr>
      <t xml:space="preserve"> o la </t>
    </r>
    <r>
      <rPr>
        <sz val="9"/>
        <color indexed="8"/>
        <rFont val="Century Gothic"/>
        <family val="2"/>
      </rPr>
      <t>eficacia del conjunto de medidas preventivas existentes es alta, o ambos. El riesgo está controlado.</t>
    </r>
  </si>
  <si>
    <r>
      <t>2000-</t>
    </r>
    <r>
      <rPr>
        <b/>
        <sz val="9"/>
        <rFont val="Century Gothic"/>
        <family val="2"/>
      </rPr>
      <t>1000</t>
    </r>
  </si>
  <si>
    <r>
      <t xml:space="preserve">9.  ABREVIATURAS  UTILIZADAS  PARA EL ANÁLISIS DE PELIGROS  POR LA GTC 45  </t>
    </r>
    <r>
      <rPr>
        <u/>
        <sz val="9"/>
        <color indexed="62"/>
        <rFont val="Century Gothic"/>
        <family val="2"/>
      </rPr>
      <t>SEGUNDA ACTUALIZACIÓN 2012</t>
    </r>
  </si>
  <si>
    <t xml:space="preserve">Código: </t>
  </si>
  <si>
    <t>Fecha Emisión: 12/07/2018</t>
  </si>
  <si>
    <t>SISTEMA DE GESTIÓN DE LA SEGURIDAD Y SALUD EN EL TRABAJO</t>
  </si>
  <si>
    <t>ASESOR COMERCIAL</t>
  </si>
  <si>
    <t>FUNCIONES</t>
  </si>
  <si>
    <t xml:space="preserve">1. Informar  a clientes directos y convenios los servicios contemplados en  el portafolio de servicios asignados de acuerdo con las tarifas comunicadas y aprobadas en el portafolio de la compañía.
2. Llevar a cabo el manejo de activos (efectivo, tarjetas de crédito, bonos, cheques, pagarés etc.) de manera oportuna, eficaz, confiable y registrando en la factura el valor pagado por el cliente haciendo la discriminación detallada de todos los servicios que prestará la Compañía.
3. Hacer un óptimo uso de todos los recursos físicos  que le suministra la compañía, (celular, equipo de cómputo, elementos de oficina, uniforme etc.) velando solo por el desgaste natural de los mismos, e informando al área que corresponda cuando se  presenten dificultades con los mismos.
4. Tener una presentación personal intachable todos los días, haciendo un buen uso del porte del uniforme, maquillándose adecuadamente (para el caso de las mujeres), y usando su vestimenta en las mejores condiciones.
5. Conocer y cumplir las políticas generales, reglamento interno, misión, visión de la Compañía y procedimientos de calidad relacionados con su cargo, y mantenerse actualizado de las modificaciones que hay en dichos procedimientos a través del Moodle.
6. Mantener el buen nombre del Grupo Gaviria y las compañías con que esta tiene vínculos comerciales, evitando cualquier suceso que vaya en detrimento de la imagen de la Empresa.
7. Realizar otras funciones asignadas por su supervisor inmediato, inherente a su cargo.
8. Diligenciar de  manera adecuada la entrega del turno de acuerdo con los formatos establecidos por la compañía.
9. Hacer un uso adecuado de la herramienta tecnológica, registrando de manera integral los datos de  los servicios prestados y verificando la información que suministra en los  mismos.
10. Llevar a cabo la apertura y cierre de las sedes y las salas de forma oportuna y cumplida con los estándares de calidad y los procedimientos internos.
11. Conocer y cumplir el presupuesto de ventas asignado a la sede, promoviendo el cumplimiento de ventas del servicio básico, adicionales y excedentes.
12. Cumplir a cabalidad con los procedimientos  creados por la compañía vinculados al Sistema de Gestión de la Calidad que controlen el proceso comercial, tales como entrega de turno, diligenciamiento de presupuestos, reporte de información en el sistema tecnológico, documentación de los servicios en las carpetas creadas para tal fin, facturación de los servicios de acuerdo con las tarifas aprobadas por cliente convenio o directo en la sede que corresponda.
13. Conocer de manera amplia los componentes del servicio básico servicio y las tarifas vigentes para adicionales y excedentes, haciendo uso de las herramientas asignadas por la compañía para apoyar su gestión.
14. Asesorar al cliente de manera precisa, haciendo uso de los recursos entregados por la compañía tales como página web, portafolio de productos o ayuda ventas, sala de exhibición de cofres, urnas biodegradables y cenizarias.
15. Promover la venta de los nuevos productos de la Unidad de vida generando ingresos adicionales en la sede de valor.
16. Definir  oportunidades de apoyo a las familias o a las personas alrededor del duelo, que puedan generar servicios y apoyo a las familias a través de una Unidad de vida.
17. Identificar oportunidades para la venta de servicios adicionales como resultado del conocimiento de las circunstancias de fallecimiento o  del entorno en el que se desenvolvía el difunto  a fin de promover la venta de otros productos.
18. Procurar el cuidado integral de su salud.
19. Suministrar información clara, veraz y completa sobre su estado de salud.
20. Cumplir las normas, reglamentos e instrucciones del Sistema de Gestión en Seguridad y Salud en el Trabajo de la empresa.
21. Informar oportunamente al empleador o contratante acerca de los peligros y riesgos latentes en su sitio de trabajo. 
22. Participar en las actividades de capacitación en seguridad y Salud en el Trabajo definido en el plan de capacitación del SGSST.
23. Participar y contribuir al cumplimiento de los objetivos del Sistema de Gestión de la Seguridad y salud en el Trabajo.
</t>
  </si>
  <si>
    <t xml:space="preserve">
_Continuar con Jornadas de Orden y Aseo periódicas en áreas de trabajo.
_Continuar con Disposición de residuos de manera periódica
_Instrucivos de lavado de manos en baños y en lavamanos. 
</t>
  </si>
  <si>
    <t xml:space="preserve">_Colores claros en paredes
_Iluminación Localizada
 </t>
  </si>
  <si>
    <t>Disconfort Térmico</t>
  </si>
  <si>
    <t>Condiciones climáticas en el lugar de trabajo (Frío)</t>
  </si>
  <si>
    <t xml:space="preserve">Suministro de bebidas calientes 
Suministro de Dotación. </t>
  </si>
  <si>
    <t>_Continuar con suministro de bebidas calientes
_Seguimiento a entrega de dotación</t>
  </si>
  <si>
    <t>Uso de Peróxido para limpieza de ropa del fallecido</t>
  </si>
  <si>
    <t>_Suministro de guantes</t>
  </si>
  <si>
    <t xml:space="preserve">_Rotulación de envases con identificación del producto químico  </t>
  </si>
  <si>
    <t>_Definición de Jerarquías y roles, (Perfiles de cargo)</t>
  </si>
  <si>
    <t>Calidad de interacciones con clientes</t>
  </si>
  <si>
    <t>Horas extras por desarrollo de actividades propias del trabajo</t>
  </si>
  <si>
    <t xml:space="preserve">  
_Aplicación bateria riesgo Psicosocial
_seguimiento al funcionamiento comité de convivencia laboral
_Realización de la semana de la salud</t>
  </si>
  <si>
    <t xml:space="preserve">
Uso de señales de advertencia para limpieza de pisos</t>
  </si>
  <si>
    <t xml:space="preserve">_Cámaras de Seguridad.
_Alarmas
  </t>
  </si>
  <si>
    <t xml:space="preserve">_Sensibilizar al personal en formas de actuación en caso de ser victima de los delincuentes.
</t>
  </si>
  <si>
    <t>_Mantenimientos preventivos y correctivos a camaras de seguridad.</t>
  </si>
  <si>
    <t>Por desplazamientos a otras sedes de la compañía para desarrollo de actividades propias del trabajo.</t>
  </si>
  <si>
    <t xml:space="preserve">_Mantenimiento de Equipos de atención de emergencia
_Planeación y Realización de Simulacros
_Continuar con formación de Brigadas de emergencia.
_Diseño, implementación y ejecución del Plan de prevención, preparación y respuesta ante emergencias. 
</t>
  </si>
  <si>
    <t xml:space="preserve">1. Determinar y organizar las actividades de día para llevar a cabo el proceso de aseo y desinfección en las sedes.
2. Administrar responsablemente los insumos de aseo y cafetería necesarios para el adecuado cumplimiento de sus funciones.
3. Velar por el adecuado uso de los elementos suministrados por la Funeraria para el desempeño de sus funciones.
4. Preparar y suminsitras las bebidas  a los dolientes, visitantes ,  clientes externos e  internos.
5. Diligenciar los formatos establecidos por SGC.
6. Asistir a las capacitaciones programadas para actualizar y enriquecer el perfil.
7. Atenderlas solicitudes de cliente interno para la coordinación de refrigerios en las reuniones.
8. Limpiar y mantener las instalaciones (entrada, corredores, áreas comunes, salas de velación, oficinas, baños y sotános) en óptimo estado de limpieza e higiene utilizando los elementos adecuados y siguiendo las normas de higiene establecidas.
9. Verificar y/ó surtir los elementos necesarios (agua, pañuelos,jabón, toallas, productos de aseos, termos, etc) en baños, salas de velación, oficinas y cafetería.
10. Recoger las cintas y tarjetas para disponerlas en la bolsa del kit respectivo, según el nombre del fallecido.
11. Actualizar el libro de entrega de turno y diligenciar la planilla de recolección de basuras.
12. Realizar recorrido para disponer las basuras de acuerdo a lo establecido en el procedimiento y sacarlas en los días de recolección establecidos.
13. Cumplir los requerimientos del PGIR (Plan de Gestión Integral de Residuos).
14. Desplazarse a las diferentes sedes, cuando se requiera para cubrir o apoyar el turno según ocupación o necesidades del servicio.
15. Reportar cualquier novedad o anomalía en el desarrollo de sus funciones al jefe inmediato.
16. Informar inmediatamente suceda un accidente de trabajo para dirigirse a la entidad señalada por la ARL.
17. Cumplir con los horarios establecidos en la programación mensual de turnos.
18. Realizar los procesos de desinfección, recolección, disposición y reciclaje de basuras, y manipulación y preparación de bebidas conforme a lo establecido por procedimientos y normas de bioseguridad.
19. Retirar las flores de las salas.
20. Procurar el cuidado integral de su salud.
21. Suministrar información clara, veraz y completa sobre su estado de salud.
22. Cumplir las normas, reglamentos e instrucciones del Sistema de Gestión en Seguridad y Salud en el Trabajo de la empresa.
23. Informar oportunamente al empleador o contratante acerca de los peligros y riesgos latentes en su sitio de trabajo.
24. Participar en las actividades de capacitación en seguridad y Salud en el Trabajo definido en el plan de capacitación del SGSST.
25. Participar y contribuir al cumplimiento de los objetivos del Sistema de Gestión de la Seguridad y salud en el Trabajo.
 </t>
  </si>
  <si>
    <t>AUXILIAR DE SERVICIOS GENERALES</t>
  </si>
  <si>
    <t xml:space="preserve">
_Uso de elementos de protección personal </t>
  </si>
  <si>
    <t>_Jornadas de Orden y Aseo periódicas en áreas de trabajo. 
_Disposición de Residuos.</t>
  </si>
  <si>
    <t>Ver Matriz de epp</t>
  </si>
  <si>
    <t>Malestar, incomodidad, baja productividad, inconformismo.</t>
  </si>
  <si>
    <t>_Jornadas de Orden y Aseo periódicas en áreas de trabajo</t>
  </si>
  <si>
    <t xml:space="preserve"> 
_Uso de protección respiratoria 
</t>
  </si>
  <si>
    <t>Ver matriz de epp</t>
  </si>
  <si>
    <t xml:space="preserve">_Definición de Jerarquías y roles, (Perfiles de cargo)
</t>
  </si>
  <si>
    <t>N/A</t>
  </si>
  <si>
    <t>GRUPO GAVIRIA SA</t>
  </si>
  <si>
    <t>FUNERARIA - AVENIDA SUBA</t>
  </si>
  <si>
    <t>Avenida Suba # 128A - 51</t>
  </si>
  <si>
    <t>860067786 - 9</t>
  </si>
  <si>
    <t>Limpieza de baños, recolección de residuos organicos e Inorgánicos, Aseo general de las instalaciones de la Compañía</t>
  </si>
  <si>
    <t xml:space="preserve">
_Continuar con Jornadas de Orden y Aseo periódicas en áreas de trabajo.
_Continuar con Disposición de residuos de manera periódica
_Instrucivos de lavado de manos en baños y en lavamanos. 
_Capacitación uso adecuado de elementos de protección personal</t>
  </si>
  <si>
    <t xml:space="preserve">_Promoción y prevención Higiene postural _Exámenes médicos Ocupacionales
</t>
  </si>
  <si>
    <t xml:space="preserve">_Diseño, implementación y ejecución del PVE de prevención de desordenes musculo esqueléticos
_Continuar con la realización de Exámenes médicos Ocupacionales </t>
  </si>
  <si>
    <t>_Capacitación Cndiciones de seguridad (Transito).
_Continuar con realización de inducción y reinducción de SST</t>
  </si>
  <si>
    <t>_Continuar con los mantenimientos preventivos y correctivos de maquinas y equipos.</t>
  </si>
  <si>
    <t xml:space="preserve">
_Realización de inspecciones de seguridad 
_Mecanismo de reporte de condiciones inseguras
_Notificación de peligros, riesgos y controles
</t>
  </si>
  <si>
    <t>Uso de calzado antideslizante</t>
  </si>
  <si>
    <t xml:space="preserve">_Sensibilización sobre condiciones inseguras en areas de trabajo
_Diseño, implementación y ejecución Programa de Orden y Aseo.
_Continuar con Inspecciones de seguridad
_Continuar con el uso de Señalización informativa
</t>
  </si>
  <si>
    <t xml:space="preserve">_Continuar con los mantenimientos preventivos y correctivos locativos. </t>
  </si>
  <si>
    <t xml:space="preserve">
_Inspecciones de seguridad
_Implementación y seguimiento a Tarjeta de reporte de condiciones
_Capacitación manejo de herramientas</t>
  </si>
  <si>
    <t>_Equipo de atención de emergencias
_Señalización de emergencias
_Alarma de Emergencia</t>
  </si>
  <si>
    <t xml:space="preserve">_Capacitación Manejo de sustancias Químicas
_Divulgación hojas de seguridad
</t>
  </si>
  <si>
    <t xml:space="preserve">_Capacitación Manejo de sustancias Químicas
_Divulgación hojas de seguridad
_Rotulación de envases con identificación del producto químico  </t>
  </si>
  <si>
    <t>MAURICIO BENAVIDES</t>
  </si>
  <si>
    <t>LIDA  MARTINEZ</t>
  </si>
  <si>
    <t>Angie Torres, Alexandra, Laura Sergio Antolines y Hugo Muñoz</t>
  </si>
  <si>
    <t xml:space="preserve">Calle 98  # 17A - 20 </t>
  </si>
  <si>
    <t xml:space="preserve"> (601) 6004600</t>
  </si>
  <si>
    <t>GESTIÓN DEL RIESGO</t>
  </si>
  <si>
    <t xml:space="preserve">Codigo: </t>
  </si>
  <si>
    <t xml:space="preserve">Versión:  </t>
  </si>
  <si>
    <t>MATRIZ DE IDENTIFICACIÓN DE PELIGROS Y VALORACIÓN DE RIESGOS</t>
  </si>
  <si>
    <t xml:space="preserve">Fecha de Emsisión:  </t>
  </si>
  <si>
    <t>Pägina: 1 de 1</t>
  </si>
  <si>
    <t>Nombre de la  empresa</t>
  </si>
  <si>
    <t>Nit</t>
  </si>
  <si>
    <t>Estado</t>
  </si>
  <si>
    <t>Dirección</t>
  </si>
  <si>
    <t>Cra. 13 #43A- 45</t>
  </si>
  <si>
    <t>Ciudad</t>
  </si>
  <si>
    <t>Bogota D.C.</t>
  </si>
  <si>
    <t>Telefono</t>
  </si>
  <si>
    <t>Fax</t>
  </si>
  <si>
    <t>Fecha de Elaboración:</t>
  </si>
  <si>
    <t>Elaboro</t>
  </si>
  <si>
    <t>Aprueba</t>
  </si>
  <si>
    <t>Cargo</t>
  </si>
  <si>
    <t>Actividad</t>
  </si>
  <si>
    <t>Peligro</t>
  </si>
  <si>
    <t>Efectos Posibles</t>
  </si>
  <si>
    <t>Controles existentes</t>
  </si>
  <si>
    <t>Evaluación del Riesgo</t>
  </si>
  <si>
    <t>Valoración del riesgo</t>
  </si>
  <si>
    <t>Criterios para controles</t>
  </si>
  <si>
    <t>Medidas de intervención</t>
  </si>
  <si>
    <t>Rutinaria</t>
  </si>
  <si>
    <t>Clasificación</t>
  </si>
  <si>
    <t>Descripción</t>
  </si>
  <si>
    <t>Clase</t>
  </si>
  <si>
    <t>Fuente</t>
  </si>
  <si>
    <t>Medio</t>
  </si>
  <si>
    <t>Individuo</t>
  </si>
  <si>
    <t>Nivel de deficiencia 
ND</t>
  </si>
  <si>
    <t>Nivel de deficiencia 
ND Valor</t>
  </si>
  <si>
    <t>Nivel de Exposición
NE</t>
  </si>
  <si>
    <t>Nivel de Exposición
NE Valor</t>
  </si>
  <si>
    <t>Nivel de probabilidad (ND X NE)</t>
  </si>
  <si>
    <t>Interpretación del nivel de probabilidad</t>
  </si>
  <si>
    <t>Nivel de consecuencia</t>
  </si>
  <si>
    <t>Nivel de consecuencia
Valor</t>
  </si>
  <si>
    <t>Nivel de riesgo</t>
  </si>
  <si>
    <t>Interpretación del NR</t>
  </si>
  <si>
    <t>Aceptabilidad del riesgo</t>
  </si>
  <si>
    <t>No. Expuestos Trabajadores</t>
  </si>
  <si>
    <t>No. Expuestos
Contratistas</t>
  </si>
  <si>
    <t>No. Expuestos
Visitantes</t>
  </si>
  <si>
    <t>Peor consecuencia</t>
  </si>
  <si>
    <t>Existencia de requisito legal aplicable</t>
  </si>
  <si>
    <t>Eliminación</t>
  </si>
  <si>
    <t>Controles de ingeniería</t>
  </si>
  <si>
    <t>Señalización / advertencia / controles administrativos</t>
  </si>
  <si>
    <t>Equipo de protección personal</t>
  </si>
  <si>
    <t>Gerente</t>
  </si>
  <si>
    <t>Administrativas y de gestión</t>
  </si>
  <si>
    <t>Si</t>
  </si>
  <si>
    <t>Biológico - Bacterias, Virus, Hongos</t>
  </si>
  <si>
    <t xml:space="preserve">Uso de servicios sanitarios, posibles contagios de virus de personal infectado </t>
  </si>
  <si>
    <t>Salud - Daño leve</t>
  </si>
  <si>
    <t>Infecciones virales o respiratorias, Enfermedades infecciosas  producidas y trasmitidas por virus y bacterias, alergias, dermatitis</t>
  </si>
  <si>
    <t>Desinfección de servicios sanitarios, limpieza de áreas comunes.</t>
  </si>
  <si>
    <t xml:space="preserve">Bajo </t>
  </si>
  <si>
    <t>Frecuente</t>
  </si>
  <si>
    <t>Leve</t>
  </si>
  <si>
    <t>Epidemias, endemias, incapacidad temporal</t>
  </si>
  <si>
    <t>Campaña de manos limpias</t>
  </si>
  <si>
    <t>Exposición al virus COVID-19, por contacto con personas y objetos en común en donde se podría encontrar el virus</t>
  </si>
  <si>
    <t>Enfermedad por el virus COVID-19, Desarrollo de Infección respiratoria aguda, leve o grave la cual puede desencadenar en neumonía o enfermedad pulmonar crónica</t>
  </si>
  <si>
    <t>No observador</t>
  </si>
  <si>
    <t xml:space="preserve">Limpieza y desinfección de las áreas de trabajo 
Implementación del Manual de Bioseguridad COVID19 </t>
  </si>
  <si>
    <t>Tapabocas, guantes de látex  y traje antifluido</t>
  </si>
  <si>
    <t>Continua</t>
  </si>
  <si>
    <t>Muy Grave</t>
  </si>
  <si>
    <t xml:space="preserve"> Afectaciones de salud severas, incapacidad permanente parcial o invalidez, Pérdidas económicas altas.</t>
  </si>
  <si>
    <t>Continuar con la implementación del Manual de Bioseguridad COVID 19</t>
  </si>
  <si>
    <t xml:space="preserve">Uso de elementos de protección </t>
  </si>
  <si>
    <t>Físico - Iluminación</t>
  </si>
  <si>
    <t>Iluminación inadecuada</t>
  </si>
  <si>
    <t>Cansancio visual, cefalea, pérdida de agudeza visual</t>
  </si>
  <si>
    <t>Mantenimiento de luminarias y mantenimiento de lamparas.</t>
  </si>
  <si>
    <t>Pérdida de capacidad visual</t>
  </si>
  <si>
    <t>Estudio de iluminación, Cambio de luminarias</t>
  </si>
  <si>
    <t>Campaña visual</t>
  </si>
  <si>
    <t>Psicosocial - Condiciones de la tarea</t>
  </si>
  <si>
    <t>Alta responsabilidad</t>
  </si>
  <si>
    <t>Cansancio físico general, cefaleas.</t>
  </si>
  <si>
    <t>Descanzos, pausas activas</t>
  </si>
  <si>
    <t>Esporádica</t>
  </si>
  <si>
    <t>Cefaleas, alteraciones cardiovasculares</t>
  </si>
  <si>
    <t>Valoración riesgo por factores psicosociales. Definición de la intervención</t>
  </si>
  <si>
    <t>Biomecánicos - Postura</t>
  </si>
  <si>
    <t>Posición sedente durante la jornada laboral.
Adopción de posturas al ejecutar el trabajo con video terminales, (agachar,  girar, doblar, estirar)</t>
  </si>
  <si>
    <t>Salud - Daño medio</t>
  </si>
  <si>
    <t>Alteraciones osteomusculares</t>
  </si>
  <si>
    <t>Sillas ergonómicas</t>
  </si>
  <si>
    <t>Mantenimiento de sillas, recambio de sillas.</t>
  </si>
  <si>
    <t>Grave</t>
  </si>
  <si>
    <t>Lesiones permanentes a nivel de miembros superiores y espalda</t>
  </si>
  <si>
    <t>Aplicación de encuestas de sintomas, análisis de puestos de trabajo, evaluaciones osteo musculares y definición de casos e intervención.</t>
  </si>
  <si>
    <t>Biomecánicos - Movimiento repetitivo</t>
  </si>
  <si>
    <t>Digitación permanente, manejo de equipos portátiles.</t>
  </si>
  <si>
    <t>Alteraciones en mano y muñeca</t>
  </si>
  <si>
    <t>Pausas activas</t>
  </si>
  <si>
    <t>Síndrome del túnel del carpo</t>
  </si>
  <si>
    <t>Uso de bases, teclado externo y mouse</t>
  </si>
  <si>
    <t>Condiciones de seguridad - Locativo</t>
  </si>
  <si>
    <t>Desplazamiento por pasillos, escaleras, oficinas.</t>
  </si>
  <si>
    <t>Seguridad - Daño medio</t>
  </si>
  <si>
    <t>Contusiones, heridas.</t>
  </si>
  <si>
    <t>Mantenimiento de instalaciones</t>
  </si>
  <si>
    <t>Fracturas, esguinces.</t>
  </si>
  <si>
    <t>Sensibilización o campaña en resbalones y caídas</t>
  </si>
  <si>
    <t>Condiciones de seguridad - Mecánico</t>
  </si>
  <si>
    <t>Heridas con elementos misceláneos, (hojas de papel, ganchos de cosedora, etc.)</t>
  </si>
  <si>
    <t>Seguridad - Daño leve</t>
  </si>
  <si>
    <t>Heridas, contusiones, golpes, traumas.</t>
  </si>
  <si>
    <t>Ocasional</t>
  </si>
  <si>
    <t>Implementación del programa de orden y aseo</t>
  </si>
  <si>
    <t>Condiciones de seguridad - Eléctrico</t>
  </si>
  <si>
    <t>Posible contacto con cables sin aislar, tomacorrientes en mal estado, equipos energizados</t>
  </si>
  <si>
    <t>Quemaduras</t>
  </si>
  <si>
    <t>Mantenimiento de instalaciones eléctricas</t>
  </si>
  <si>
    <t>Seguimiento al matenimiento de instalaciones.</t>
  </si>
  <si>
    <t>Condiciones de seguridad - Tecnológico</t>
  </si>
  <si>
    <t>Presencia de material combustible (papel, madera, etc) en las oficinas.</t>
  </si>
  <si>
    <t>Incendios</t>
  </si>
  <si>
    <t>Plan de emergencia
Extintores</t>
  </si>
  <si>
    <t>Mortal o Catastrófico</t>
  </si>
  <si>
    <t>Muerte, asfixia, quemaduras</t>
  </si>
  <si>
    <t>Realización de simulacros de control del fuego, capacitación en uso de extintores a todo el personal</t>
  </si>
  <si>
    <t>Asistente de gerencia</t>
  </si>
  <si>
    <t>Desinfección de servicios sanitarios, limpieza de áreas comunes, uso de protección respiratoria</t>
  </si>
  <si>
    <t>Psicosocial - Características de la organización del trabajo</t>
  </si>
  <si>
    <t>Actividades con alto contenido de responsabilidad.</t>
  </si>
  <si>
    <t>Posición sedente durante la jornada laboral
Adopción de posturas al ejecutar el trabajo con video terminales, ( agachar,  girar, doblar, estirar)</t>
  </si>
  <si>
    <t>Mantenimiento de sillas.</t>
  </si>
  <si>
    <t>Digitación permanente, manejo de equipos</t>
  </si>
  <si>
    <t>Ubicación correcta de equipos</t>
  </si>
  <si>
    <t>Posible contacto con cables sin aislar, canal de cableado en mal estado, equipos energizados</t>
  </si>
  <si>
    <t>Reubicación del cableado</t>
  </si>
  <si>
    <t>Mensajero</t>
  </si>
  <si>
    <t>Transporte de documentos</t>
  </si>
  <si>
    <t>Actividad rutinaria</t>
  </si>
  <si>
    <t>Adopción de posturas al ejecutar el trabajo ( agachar,  girar, doblar, estirar)</t>
  </si>
  <si>
    <t>Biomecánicos - Esfuerzo</t>
  </si>
  <si>
    <t>Manejo de motocicleta</t>
  </si>
  <si>
    <t xml:space="preserve">Alto </t>
  </si>
  <si>
    <t>Condiciones de seguridad - Accidentes de transito</t>
  </si>
  <si>
    <t>Transporte terrestre</t>
  </si>
  <si>
    <t>Seguridad - Daño extremo</t>
  </si>
  <si>
    <t>Muerte</t>
  </si>
  <si>
    <t>Implementación del programa de prevención del riesgo público</t>
  </si>
  <si>
    <t>Condiciones de seguridad - Públicos</t>
  </si>
  <si>
    <t>Desplazamiento por diferentes zonas de las ciudades</t>
  </si>
  <si>
    <t>Jefe Red de Vida</t>
  </si>
  <si>
    <t>Psicosocial - Interface persona - tarea</t>
  </si>
  <si>
    <t>Manejo y terapia de clientes</t>
  </si>
  <si>
    <t>Director comercial</t>
  </si>
  <si>
    <t>Administrativas y de gestión comercial</t>
  </si>
  <si>
    <t>Contacto con el cliente</t>
  </si>
  <si>
    <t>Ejecutivos de cuenta</t>
  </si>
  <si>
    <t>Posición sedente durante la jornada laboral
Adopción de posturas al ejecutar el trabajo con video terminales, (agachar,  girar, doblar, estirar)</t>
  </si>
  <si>
    <t>Asesores comerciales</t>
  </si>
  <si>
    <t>Asistentes COL</t>
  </si>
  <si>
    <t>Físico - Ruido (Telefónico)</t>
  </si>
  <si>
    <t>Uso permanente del telefono</t>
  </si>
  <si>
    <t>Pérdida de agudeza auditiva</t>
  </si>
  <si>
    <t>Pérdida de capacidad auditiva</t>
  </si>
  <si>
    <t>Pausas activas auditivas</t>
  </si>
  <si>
    <t>Psicosocial - Jornada de trabajo</t>
  </si>
  <si>
    <t>Trabajo por turnos</t>
  </si>
  <si>
    <t>Cambios de turno</t>
  </si>
  <si>
    <t>Uso de diadema</t>
  </si>
  <si>
    <t>Asistentes Comercial</t>
  </si>
  <si>
    <t>Mejorar espacios del puesto de trabajo</t>
  </si>
  <si>
    <t>Director COL</t>
  </si>
  <si>
    <t>Director de servicios</t>
  </si>
  <si>
    <t>Director de protocolo</t>
  </si>
  <si>
    <t>Posición de pie durante la jornada laboral</t>
  </si>
  <si>
    <t>Recepcionista / Consultor de servicio al cliente</t>
  </si>
  <si>
    <t>Jefe servicio al cliente</t>
  </si>
  <si>
    <t>Auxiliar de servicios generales</t>
  </si>
  <si>
    <t>Aseo y cafeteria</t>
  </si>
  <si>
    <t xml:space="preserve">Uso y aseo  de servicios sanitarios, posibles contagios de virus de personal infectado </t>
  </si>
  <si>
    <t>Uso de guantes de caucho</t>
  </si>
  <si>
    <t>Químico - Gases y vapores</t>
  </si>
  <si>
    <t>Actividades de limpieza y desinfecciòn</t>
  </si>
  <si>
    <t>Irritación respiratoria, visual.</t>
  </si>
  <si>
    <t>Uso de protección respiratoria</t>
  </si>
  <si>
    <t>Intoxicación</t>
  </si>
  <si>
    <t>Capacitación en riesgo químico</t>
  </si>
  <si>
    <t>Utilizar protección respiratoria certificada</t>
  </si>
  <si>
    <t>Turnos de trabajo</t>
  </si>
  <si>
    <t>Posición de pie durante la jornada laboral.
Adopción de posturas al ejecutar el trabajo con video terminales, (agachar,  girar, doblar, estirar)</t>
  </si>
  <si>
    <t>Manipulación de cargas, desplazamientos permanentes, manejo de equipos y herramientas</t>
  </si>
  <si>
    <t>Heridas con elementos misceláneos</t>
  </si>
  <si>
    <t>Asistente de COL</t>
  </si>
  <si>
    <t>Pérdida de capacidad auditiva, cansancio, desconcentración.</t>
  </si>
  <si>
    <t>Pausas auditivas</t>
  </si>
  <si>
    <t>Audiometrias de control</t>
  </si>
  <si>
    <t>Director de Gestión Humana</t>
  </si>
  <si>
    <t>Analista de Gestión Humana</t>
  </si>
  <si>
    <t>Auxiliar de Gestión Humana</t>
  </si>
  <si>
    <t>Jefe de compras</t>
  </si>
  <si>
    <t>Uso de bases, teclado externo y mouse. Mejorar espacio para ubicación de las manos</t>
  </si>
  <si>
    <t>Auxiliar de almacen</t>
  </si>
  <si>
    <t xml:space="preserve">_Continuar con Disposición de residuos ordinarios
_Continuar con Jornadas de orden y aseo
_Continuar con Campañas de lavado de manos por medio de la intranet
</t>
  </si>
  <si>
    <t>Luminosidad presente en el sitio de trabajo (Artificial o natural)</t>
  </si>
  <si>
    <t>Colores claros en paredes</t>
  </si>
  <si>
    <t>Examenes medicos ocupacionales</t>
  </si>
  <si>
    <t>Estudio de iluminación, Cambio de luminarias
Seguimiento a Mantenimiento Locativos</t>
  </si>
  <si>
    <t>_Pausas activas visuales
_Material Lúdico para conservación visual 
_Continuar con realización de Exámenes médicos ocupacionales</t>
  </si>
  <si>
    <t>Físico - Ruido</t>
  </si>
  <si>
    <t>Generado por operación de planta Electrica</t>
  </si>
  <si>
    <t xml:space="preserve">Mantenimientos preventivos y correctivos a Maquinaria y equipos </t>
  </si>
  <si>
    <t>Seguimiento a Mantenimientos preventivos y correctivos a Maquinaria y equipos
_Aislamiento fuente sonora</t>
  </si>
  <si>
    <t xml:space="preserve">
_Continuar con Exámenes medicos ocupacionales
_Medición de ruido  </t>
  </si>
  <si>
    <t>_Uso de proteccion auditiva</t>
  </si>
  <si>
    <t>Físico - Radiaciones NO Ionizantes</t>
  </si>
  <si>
    <t xml:space="preserve">Uso de equipos Electricos y/o electrónicos. </t>
  </si>
  <si>
    <t xml:space="preserve">Dolor de cabeza, vertigo, nauseas, dolor cervical y dorsal, enrojecimiento de ojos, visión borrosa y escozor, fatiga ocular. </t>
  </si>
  <si>
    <t>Mantenimiento preventivos y correctivos</t>
  </si>
  <si>
    <t xml:space="preserve">Exámenes médicos ocupacionales </t>
  </si>
  <si>
    <t xml:space="preserve">Seguimiento a Mantenimientos preventivos y correctivos a Maquinaria y equipos
</t>
  </si>
  <si>
    <t>Químico - Líquidos (nieblas y rocíos)</t>
  </si>
  <si>
    <t>Manejo de productos quimicos en almacen</t>
  </si>
  <si>
    <t>Señalización riesgo químico</t>
  </si>
  <si>
    <t xml:space="preserve">_Continuar con rotulación de productos químicos
_Mantener Hojas de seguridad  
_Capacitación manejo de de sustancia química </t>
  </si>
  <si>
    <t>Uso de equipos de proteccion personal requiridos para la tarea</t>
  </si>
  <si>
    <t xml:space="preserve">Aplicación de bateria de riesgo psicosocial.
Reuniones del comite de convivencia laboral </t>
  </si>
  <si>
    <t>Aplicación de encuestas de sintomas
Análisis de puestos de trabajo, evaluaciones osteo musculares y definición de casos e intervención.
Continuar con realización de examenes médicos.</t>
  </si>
  <si>
    <t>Biomecánicos - Manipulación manual de cargas</t>
  </si>
  <si>
    <t>Cargue y descargue de cajas</t>
  </si>
  <si>
    <t>Realización de inspecciones de seguridad
_Uso de señales preventivas e informativas
_Implementación de canales para el reporte de cndiciones inseguras
_Diseño, implementación y ejecución del Programa de Orden y aseo</t>
  </si>
  <si>
    <t>_Implementación de canales para el reporte de condiciones inseguras
_Campaña de autocuidado.</t>
  </si>
  <si>
    <t>Mantenimientos preventivos y correctivos</t>
  </si>
  <si>
    <t>_Implementación de canales para el reporte de condiciones inseguras
_Campaña de autocuidado.
_Realizacion de inspecciones de seguridad.</t>
  </si>
  <si>
    <t>Desplazamiento para realización de visitas a otras sedes de la organización.</t>
  </si>
  <si>
    <t>Salud - Daño extremo</t>
  </si>
  <si>
    <t>_Plan estrategico de seguridad Vial 
_Fortalecimiento de Campañas con información del riesgo vía 
_ Material didactico con información referente al riesgo vial</t>
  </si>
  <si>
    <t>Por condiciones de inseguridad presentes en la ciudad</t>
  </si>
  <si>
    <t>Camaras de seguridad</t>
  </si>
  <si>
    <t>_Protocolo de actuacion en caso de robo.
_Camaras de seguridad.</t>
  </si>
  <si>
    <t>Uso de Equipos Electricos y/o Electrónicos. Funcionamiento de Plantas eléctricas</t>
  </si>
  <si>
    <t xml:space="preserve">_Realización  de Simulacros
_Señalización de emergencia (Rutas de evacuación) Camillas, extintores, Botiquin
_Formación Brigada de emergencias
_Actualización Plan de Prevención, atención de emergencias.  
</t>
  </si>
  <si>
    <t>Auxiliar de compras</t>
  </si>
  <si>
    <t>Coordinador de protección</t>
  </si>
  <si>
    <t>Digitación permanente, manejo de equipos.</t>
  </si>
  <si>
    <t>Visualización permanente de pantallas</t>
  </si>
  <si>
    <t>Cansancio fisico y mental, alteraciones osteo musculares</t>
  </si>
  <si>
    <t>Operadores de control</t>
  </si>
  <si>
    <t>Asistentes de servicio</t>
  </si>
  <si>
    <t>Contacto permanente con el cliente</t>
  </si>
  <si>
    <t>Posición de pe durante la jornada laboral.
Adopción de posturas al ejecutar el trabajo (agachar,  girar, doblar, estirar)</t>
  </si>
  <si>
    <t>Movilización de cuerpos</t>
  </si>
  <si>
    <t>Manejo de clientes y posibles casos de asalto</t>
  </si>
  <si>
    <t>Heridas, contusiones, golpes, traumas, muerte.</t>
  </si>
  <si>
    <t>Jefe TIC</t>
  </si>
  <si>
    <t>Canalización del cableado</t>
  </si>
  <si>
    <t>Analista de tecnologia</t>
  </si>
  <si>
    <t>Jefe control SIG</t>
  </si>
  <si>
    <t>Asistente de mantenimiento</t>
  </si>
  <si>
    <t>Operativa</t>
  </si>
  <si>
    <t>Biológico - Fluidos o Excrementos</t>
  </si>
  <si>
    <t>Manipulación de lodos y material de las trampas</t>
  </si>
  <si>
    <t>Uso de EPP</t>
  </si>
  <si>
    <t>Infecciones, enfermedades de origen biologico</t>
  </si>
  <si>
    <t>Diseño y divulgación de protocolo para manejo de planta de tratamientos
Diseño y divulgación de protocolo para manejo de residuos peligrosos</t>
  </si>
  <si>
    <t>Seguimiento al uso obligatorio de los EPP</t>
  </si>
  <si>
    <t>Uso de soldadura electrica</t>
  </si>
  <si>
    <t>Quemaduras oculares</t>
  </si>
  <si>
    <t>_Formación para manejo de equipo de soldadura
_Realizacion de examenes medicos ocupacionales. 
_Realizacion de pausas.</t>
  </si>
  <si>
    <t>Seguimiento al uso de los EPP</t>
  </si>
  <si>
    <t>Generado por operación de planta Electrica y uso de herramientas manuales y electricas</t>
  </si>
  <si>
    <t>Manipulación de Formaldehido y alcohol etilico</t>
  </si>
  <si>
    <t>Quemaduras, afecciones respiratorias, efectos mutagenicos</t>
  </si>
  <si>
    <t>Señalizacion de producto quimico</t>
  </si>
  <si>
    <t>Proceso cerrado y ventilado</t>
  </si>
  <si>
    <t>Quemaduras, cancer</t>
  </si>
  <si>
    <t>_Protocolo para manejo de sustancias quimicas (Matriz de compatibilidad de sustancias quimicas)
_Continuar con rotulación de productos químicos
_Mantener Hojas de seguridad visibles y comunicadas.
_Capacitación manejo de manejo de sustancia química 
_Ducha</t>
  </si>
  <si>
    <t xml:space="preserve">Irritaciones piel y/o Oculares, intoxicación </t>
  </si>
  <si>
    <t>Quemaduras, afecciones respiratorias</t>
  </si>
  <si>
    <t>_Extractor de gases y vapores</t>
  </si>
  <si>
    <t xml:space="preserve">_Continuar con realización de examenes medicos ocupacionales
</t>
  </si>
  <si>
    <t>Actividades de alto riesgo</t>
  </si>
  <si>
    <t>Posición de pie durante la jornada laboral.
Adopción de posturas al ejecutar el trabajo (agachar,  girar, doblar, estirar)</t>
  </si>
  <si>
    <t>Desplazamientos permanentes.</t>
  </si>
  <si>
    <t>Manejo de maquinas, herramientas, materiales</t>
  </si>
  <si>
    <t>Grua para movilizacion de cuerpos</t>
  </si>
  <si>
    <t>Condiciones de seguridad - Trabajo en alturas</t>
  </si>
  <si>
    <t>Limpieza de la trampa de grasas</t>
  </si>
  <si>
    <t>Ahogamiento, contusiones, heridas</t>
  </si>
  <si>
    <t>Ahogamiento</t>
  </si>
  <si>
    <t>Protocolo para trabajo en alturas
Curso para trabajo en alturas. 
Continuar con realizacion de examenes medicos ocupacionales.</t>
  </si>
  <si>
    <t>uso de elementos necesarios para el desarrollo de la tarea</t>
  </si>
  <si>
    <t>Condiciones de seguridad - Mecánico - Herramientas</t>
  </si>
  <si>
    <t>Manejo de maquinas y equipos</t>
  </si>
  <si>
    <t>Realizar mantenimiento de equipos y herramientas de trabajo, capacitar el personal en seguridad con equipos y herramientas</t>
  </si>
  <si>
    <t>Auxiliar de mantenimiento</t>
  </si>
  <si>
    <t>Director de logistica y comercial</t>
  </si>
  <si>
    <t>Coordinador de operaciones</t>
  </si>
  <si>
    <t>Coordinador de transportes</t>
  </si>
  <si>
    <t>Administrativas y operativa</t>
  </si>
  <si>
    <t>Uso de servicios sanitarios, posibles contagios de virus de personal infectado. Cercania y manejo de cuerpos</t>
  </si>
  <si>
    <t>Campaña de manos limpias, Vacunación</t>
  </si>
  <si>
    <t>Turnos de trabajo rotativos</t>
  </si>
  <si>
    <t>Manejo de cuerpos</t>
  </si>
  <si>
    <t>Transporte terrestre de cuerpos</t>
  </si>
  <si>
    <t>Conductores</t>
  </si>
  <si>
    <t>Protocolo para el transporte de cuerpos</t>
  </si>
  <si>
    <t xml:space="preserve">Limpieza y desinfección de los vehiculos
Implementación del Manual de Bioseguridad COVID19 </t>
  </si>
  <si>
    <t>Tapabocas, guantes de látex  y traje antifluido
Cobertura de dos capas</t>
  </si>
  <si>
    <t>Coordinador ambiental</t>
  </si>
  <si>
    <t>Combustion por funcionamiento de planta electrica.</t>
  </si>
  <si>
    <t>Uso de proteccion respiratoria</t>
  </si>
  <si>
    <t>_Seguimiento a mantenimiento preventivos y correctivos
_Extractor de gases y/o vapores</t>
  </si>
  <si>
    <t>_Gafas de seguridad
_Respiradores</t>
  </si>
  <si>
    <t>Lider de tanatopraxia</t>
  </si>
  <si>
    <t>Procedimiento de conservacion de cuerpos</t>
  </si>
  <si>
    <t>Infecciones virales o respiratorias, Enfermedades infecciosas, hepattis, tuberculosis, VIH, Meningitis, Difteria, fiebre tifoidea</t>
  </si>
  <si>
    <t>Uso de lavaojosy duchas de emergencia</t>
  </si>
  <si>
    <t>Uso de EPP, Vacunación.</t>
  </si>
  <si>
    <t>_Diseño y divulgación de procedimiento seguro para preparaciòn de cuerpos
_Continuar con esquema de vacunación</t>
  </si>
  <si>
    <t xml:space="preserve">Seguimiento al uso de los EPP, </t>
  </si>
  <si>
    <t>Generado por operación de equipo para desgacificación del cuerpo</t>
  </si>
  <si>
    <t>Realización de actividades fuera de la jornada laboral</t>
  </si>
  <si>
    <t>Movimiento drl trocal para desgasificación del cuerpo</t>
  </si>
  <si>
    <t>Dolor de manos y hombro, síntomas de túnel del carpo, manguito rotador, epicondilitis, adormecimientos en miembros superiores.</t>
  </si>
  <si>
    <t>Manejo de maquinas, herramientas, materiales y cuerpos</t>
  </si>
  <si>
    <t xml:space="preserve">Manejo de maquinas y herramientas, elementos cortopunzantes. </t>
  </si>
  <si>
    <t>Uso de elementos de proteccion personal requeridos para la labor</t>
  </si>
  <si>
    <t>Tanopraxista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</si>
</sst>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
    <numFmt numFmtId="167" formatCode="m\o\n\th\ d\,\ yyyy"/>
    <numFmt numFmtId="168" formatCode="_(* #,##0_);_(* \(#,##0\);_(* &quot;-&quot;??_);_(@_)"/>
  </numFmts>
  <fonts count="71" x14ac:knownFonts="1">
    <font>
      <sz val="12"/>
      <name val="Courier"/>
    </font>
    <font>
      <sz val="10"/>
      <name val="Arial"/>
      <family val="2"/>
    </font>
    <font>
      <sz val="1"/>
      <color indexed="8"/>
      <name val="Courier"/>
      <family val="3"/>
    </font>
    <font>
      <b/>
      <sz val="1"/>
      <color indexed="8"/>
      <name val="Courier"/>
      <family val="3"/>
    </font>
    <font>
      <sz val="12"/>
      <name val="Tahoma"/>
      <family val="2"/>
    </font>
    <font>
      <b/>
      <sz val="12"/>
      <name val="Tahoma"/>
      <family val="2"/>
    </font>
    <font>
      <sz val="10"/>
      <name val="Arial"/>
      <family val="2"/>
    </font>
    <font>
      <b/>
      <sz val="8"/>
      <color indexed="81"/>
      <name val="Tahoma"/>
      <family val="2"/>
    </font>
    <font>
      <sz val="8"/>
      <color indexed="81"/>
      <name val="Tahoma"/>
      <family val="2"/>
    </font>
    <font>
      <u/>
      <sz val="10"/>
      <color indexed="12"/>
      <name val="Arial"/>
      <family val="2"/>
    </font>
    <font>
      <sz val="10"/>
      <name val="MS Sans Serif"/>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2"/>
      <name val="Arial"/>
      <family val="2"/>
    </font>
    <font>
      <sz val="8"/>
      <name val="Arial"/>
      <family val="2"/>
    </font>
    <font>
      <b/>
      <sz val="16"/>
      <name val="Century Gothic"/>
      <family val="2"/>
    </font>
    <font>
      <sz val="16"/>
      <name val="Century Gothic"/>
      <family val="2"/>
    </font>
    <font>
      <b/>
      <sz val="12"/>
      <color indexed="8"/>
      <name val="Century Gothic"/>
      <family val="2"/>
    </font>
    <font>
      <sz val="12"/>
      <color indexed="8"/>
      <name val="Century Gothic"/>
      <family val="2"/>
    </font>
    <font>
      <b/>
      <sz val="26"/>
      <name val="Century Gothic"/>
      <family val="2"/>
    </font>
    <font>
      <b/>
      <sz val="18"/>
      <name val="Century Gothic"/>
      <family val="2"/>
    </font>
    <font>
      <b/>
      <sz val="10"/>
      <name val="Century Gothic"/>
      <family val="2"/>
    </font>
    <font>
      <sz val="14"/>
      <name val="Century Gothic"/>
      <family val="2"/>
    </font>
    <font>
      <b/>
      <sz val="11"/>
      <name val="Century Gothic"/>
      <family val="2"/>
    </font>
    <font>
      <b/>
      <sz val="12"/>
      <name val="Century Gothic"/>
      <family val="2"/>
    </font>
    <font>
      <sz val="12"/>
      <name val="Century Gothic"/>
      <family val="2"/>
    </font>
    <font>
      <b/>
      <sz val="14"/>
      <color indexed="8"/>
      <name val="Century Gothic"/>
      <family val="2"/>
    </font>
    <font>
      <sz val="14"/>
      <color indexed="8"/>
      <name val="Century Gothic"/>
      <family val="2"/>
    </font>
    <font>
      <b/>
      <sz val="14"/>
      <name val="Century Gothic"/>
      <family val="2"/>
    </font>
    <font>
      <sz val="9"/>
      <name val="Century Gothic"/>
      <family val="2"/>
    </font>
    <font>
      <sz val="8"/>
      <name val="Century Gothic"/>
      <family val="2"/>
    </font>
    <font>
      <b/>
      <sz val="22"/>
      <color indexed="8"/>
      <name val="Century Gothic"/>
      <family val="2"/>
    </font>
    <font>
      <u/>
      <sz val="9"/>
      <color indexed="62"/>
      <name val="Century Gothic"/>
      <family val="2"/>
    </font>
    <font>
      <sz val="9"/>
      <color indexed="8"/>
      <name val="Century Gothic"/>
      <family val="2"/>
    </font>
    <font>
      <b/>
      <sz val="9"/>
      <name val="Century Gothic"/>
      <family val="2"/>
    </font>
    <font>
      <sz val="11"/>
      <color theme="1"/>
      <name val="Calibri"/>
      <family val="2"/>
      <scheme val="minor"/>
    </font>
    <font>
      <b/>
      <sz val="11"/>
      <color theme="0" tint="-0.14999847407452621"/>
      <name val="Arial"/>
      <family val="2"/>
    </font>
    <font>
      <b/>
      <sz val="12"/>
      <color theme="0" tint="-0.14999847407452621"/>
      <name val="Tahoma"/>
      <family val="2"/>
    </font>
    <font>
      <b/>
      <u/>
      <sz val="11"/>
      <color theme="0"/>
      <name val="Century Gothic"/>
      <family val="2"/>
    </font>
    <font>
      <b/>
      <u/>
      <sz val="10"/>
      <color theme="0"/>
      <name val="Century Gothic"/>
      <family val="2"/>
    </font>
    <font>
      <b/>
      <u/>
      <sz val="11"/>
      <color theme="3"/>
      <name val="Century Gothic"/>
      <family val="2"/>
    </font>
    <font>
      <b/>
      <u/>
      <sz val="10"/>
      <color theme="3"/>
      <name val="Century Gothic"/>
      <family val="2"/>
    </font>
    <font>
      <u/>
      <sz val="11"/>
      <color rgb="FF0070C0"/>
      <name val="Century Gothic"/>
      <family val="2"/>
    </font>
    <font>
      <sz val="11"/>
      <color theme="1"/>
      <name val="Century Gothic"/>
      <family val="2"/>
    </font>
    <font>
      <b/>
      <u/>
      <sz val="11"/>
      <color rgb="FF0070C0"/>
      <name val="Century Gothic"/>
      <family val="2"/>
    </font>
    <font>
      <b/>
      <sz val="12"/>
      <color theme="0" tint="-0.14999847407452621"/>
      <name val="Century Gothic"/>
      <family val="2"/>
    </font>
    <font>
      <b/>
      <sz val="11"/>
      <color theme="0" tint="-0.14999847407452621"/>
      <name val="Century Gothic"/>
      <family val="2"/>
    </font>
    <font>
      <sz val="12"/>
      <color theme="1"/>
      <name val="Century Gothic"/>
      <family val="2"/>
    </font>
    <font>
      <sz val="9"/>
      <color theme="1"/>
      <name val="Century Gothic"/>
      <family val="2"/>
    </font>
    <font>
      <b/>
      <sz val="9"/>
      <color theme="1"/>
      <name val="Century Gothic"/>
      <family val="2"/>
    </font>
    <font>
      <u/>
      <sz val="11"/>
      <color theme="4"/>
      <name val="Century Gothic"/>
      <family val="2"/>
    </font>
    <font>
      <u/>
      <sz val="9"/>
      <color theme="4"/>
      <name val="Century Gothic"/>
      <family val="2"/>
    </font>
    <font>
      <b/>
      <sz val="11"/>
      <color theme="0"/>
      <name val="Century Gothic"/>
      <family val="2"/>
    </font>
    <font>
      <b/>
      <sz val="10"/>
      <color theme="0"/>
      <name val="Century Gothic"/>
      <family val="2"/>
    </font>
    <font>
      <b/>
      <sz val="12"/>
      <color theme="0"/>
      <name val="Tahoma"/>
      <family val="2"/>
    </font>
    <font>
      <b/>
      <sz val="16"/>
      <color theme="0"/>
      <name val="Calibri"/>
      <family val="2"/>
      <scheme val="minor"/>
    </font>
    <font>
      <b/>
      <sz val="12"/>
      <color theme="0"/>
      <name val="Century Gothic"/>
      <family val="2"/>
    </font>
    <font>
      <b/>
      <sz val="11"/>
      <color theme="1"/>
      <name val="Century Gothic"/>
      <family val="2"/>
    </font>
    <font>
      <sz val="12"/>
      <color theme="0"/>
      <name val="Century Gothic"/>
      <family val="2"/>
    </font>
    <font>
      <sz val="9"/>
      <color rgb="FFFF0000"/>
      <name val="Century Gothic"/>
      <family val="2"/>
    </font>
    <font>
      <b/>
      <u/>
      <sz val="9"/>
      <color theme="4"/>
      <name val="Century Gothic"/>
      <family val="2"/>
    </font>
    <font>
      <sz val="10"/>
      <name val="Verdana"/>
    </font>
    <font>
      <b/>
      <sz val="16"/>
      <name val="Arial"/>
      <family val="2"/>
    </font>
    <font>
      <b/>
      <sz val="9"/>
      <name val="Arial"/>
      <family val="2"/>
    </font>
    <font>
      <sz val="10"/>
      <name val="Verdana"/>
      <family val="2"/>
    </font>
    <font>
      <sz val="10"/>
      <color theme="1"/>
      <name val="Arial"/>
      <family val="2"/>
    </font>
    <font>
      <sz val="10"/>
      <color theme="6" tint="-0.499984740745262"/>
      <name val="Arial"/>
      <family val="2"/>
    </font>
    <font>
      <sz val="10"/>
      <color rgb="FFFF0000"/>
      <name val="Arial"/>
      <family val="2"/>
    </font>
    <font>
      <sz val="10"/>
      <name val="Century Gothic"/>
      <family val="2"/>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FF"/>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4" tint="0.79998168889431442"/>
        <bgColor indexed="64"/>
      </patternFill>
    </fill>
  </fills>
  <borders count="85">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thick">
        <color rgb="FF000000"/>
      </top>
      <bottom style="medium">
        <color rgb="FF000000"/>
      </bottom>
      <diagonal/>
    </border>
    <border>
      <left/>
      <right style="medium">
        <color rgb="FF000000"/>
      </right>
      <top style="thick">
        <color rgb="FF000000"/>
      </top>
      <bottom style="medium">
        <color rgb="FF000000"/>
      </bottom>
      <diagonal/>
    </border>
    <border>
      <left/>
      <right style="medium">
        <color indexed="64"/>
      </right>
      <top style="thick">
        <color rgb="FF000000"/>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style="medium">
        <color rgb="FF000000"/>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rgb="FF000000"/>
      </bottom>
      <diagonal/>
    </border>
    <border>
      <left style="medium">
        <color indexed="64"/>
      </left>
      <right style="medium">
        <color rgb="FF000000"/>
      </right>
      <top/>
      <bottom style="double">
        <color indexed="64"/>
      </bottom>
      <diagonal/>
    </border>
    <border>
      <left style="medium">
        <color rgb="FF000000"/>
      </left>
      <right style="medium">
        <color rgb="FF000000"/>
      </right>
      <top/>
      <bottom style="double">
        <color indexed="64"/>
      </bottom>
      <diagonal/>
    </border>
    <border>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s>
  <cellStyleXfs count="16">
    <xf numFmtId="0" fontId="0" fillId="0" borderId="0"/>
    <xf numFmtId="167" fontId="2" fillId="0" borderId="0">
      <protection locked="0"/>
    </xf>
    <xf numFmtId="165" fontId="2" fillId="0" borderId="0">
      <protection locked="0"/>
    </xf>
    <xf numFmtId="166" fontId="3" fillId="0" borderId="0">
      <protection locked="0"/>
    </xf>
    <xf numFmtId="166" fontId="3" fillId="0" borderId="0">
      <protection locked="0"/>
    </xf>
    <xf numFmtId="0" fontId="9" fillId="0" borderId="0" applyNumberFormat="0" applyFill="0" applyBorder="0" applyAlignment="0" applyProtection="0">
      <alignment vertical="top"/>
      <protection locked="0"/>
    </xf>
    <xf numFmtId="164" fontId="1" fillId="0" borderId="0" applyFont="0" applyFill="0" applyBorder="0" applyAlignment="0" applyProtection="0"/>
    <xf numFmtId="0" fontId="6" fillId="0" borderId="0"/>
    <xf numFmtId="0" fontId="1" fillId="0" borderId="0"/>
    <xf numFmtId="0" fontId="1" fillId="0" borderId="0"/>
    <xf numFmtId="0" fontId="37" fillId="0" borderId="0"/>
    <xf numFmtId="0" fontId="1" fillId="0" borderId="0"/>
    <xf numFmtId="0" fontId="10" fillId="0" borderId="0" applyNumberFormat="0" applyFont="0" applyFill="0" applyBorder="0" applyAlignment="0" applyProtection="0">
      <alignment horizontal="left"/>
    </xf>
    <xf numFmtId="166" fontId="2" fillId="0" borderId="1">
      <protection locked="0"/>
    </xf>
    <xf numFmtId="0" fontId="63" fillId="0" borderId="0"/>
    <xf numFmtId="0" fontId="1" fillId="0" borderId="0"/>
  </cellStyleXfs>
  <cellXfs count="498">
    <xf numFmtId="0" fontId="0" fillId="0" borderId="0" xfId="0"/>
    <xf numFmtId="0" fontId="4" fillId="0" borderId="0" xfId="0" applyFont="1" applyFill="1"/>
    <xf numFmtId="0" fontId="4" fillId="0" borderId="0" xfId="0" applyFont="1"/>
    <xf numFmtId="0" fontId="4" fillId="0" borderId="0" xfId="0" applyFont="1" applyBorder="1"/>
    <xf numFmtId="0" fontId="5" fillId="0" borderId="0" xfId="0" applyFont="1"/>
    <xf numFmtId="0" fontId="4" fillId="0" borderId="0" xfId="0" applyFont="1" applyFill="1" applyBorder="1"/>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xf numFmtId="0" fontId="16" fillId="0" borderId="0" xfId="0" applyFont="1" applyAlignment="1">
      <alignment horizontal="left"/>
    </xf>
    <xf numFmtId="0" fontId="16" fillId="0" borderId="0" xfId="0" applyFont="1" applyAlignment="1">
      <alignment horizontal="center"/>
    </xf>
    <xf numFmtId="0" fontId="16" fillId="0" borderId="0" xfId="0" applyFont="1" applyAlignment="1">
      <alignment horizontal="center" vertical="center"/>
    </xf>
    <xf numFmtId="0" fontId="16" fillId="0" borderId="0" xfId="8" applyFont="1" applyBorder="1" applyAlignment="1">
      <alignment horizontal="left" vertical="center" wrapText="1"/>
    </xf>
    <xf numFmtId="0" fontId="38" fillId="3" borderId="0" xfId="8" applyFont="1" applyFill="1" applyBorder="1" applyAlignment="1">
      <alignment horizontal="center" vertical="center" wrapText="1"/>
    </xf>
    <xf numFmtId="0" fontId="39" fillId="0" borderId="0" xfId="0" applyFont="1" applyBorder="1"/>
    <xf numFmtId="0" fontId="5" fillId="0" borderId="0" xfId="0" applyFont="1" applyBorder="1"/>
    <xf numFmtId="0" fontId="15" fillId="0" borderId="0" xfId="0" applyFont="1" applyAlignment="1">
      <alignment horizontal="center" vertical="center" wrapText="1"/>
    </xf>
    <xf numFmtId="0" fontId="0" fillId="0" borderId="2" xfId="0" applyBorder="1"/>
    <xf numFmtId="0" fontId="5" fillId="0" borderId="2" xfId="0" applyFont="1" applyFill="1" applyBorder="1" applyAlignment="1">
      <alignment horizontal="center" vertical="center"/>
    </xf>
    <xf numFmtId="0" fontId="17" fillId="0" borderId="0" xfId="0" applyFont="1" applyBorder="1" applyAlignment="1">
      <alignment horizontal="left" vertical="center"/>
    </xf>
    <xf numFmtId="0" fontId="17" fillId="0" borderId="0" xfId="0" applyFont="1" applyBorder="1" applyAlignment="1">
      <alignment vertical="center"/>
    </xf>
    <xf numFmtId="0" fontId="40" fillId="4" borderId="2" xfId="11" applyFont="1" applyFill="1" applyBorder="1" applyAlignment="1">
      <alignment horizontal="center" vertical="center"/>
    </xf>
    <xf numFmtId="0" fontId="17" fillId="0" borderId="3" xfId="0" applyFont="1" applyBorder="1" applyAlignment="1">
      <alignment horizontal="left" vertical="center"/>
    </xf>
    <xf numFmtId="0" fontId="17" fillId="0" borderId="0" xfId="0" applyFont="1" applyBorder="1" applyAlignment="1">
      <alignment vertical="center" wrapText="1"/>
    </xf>
    <xf numFmtId="0" fontId="18" fillId="0" borderId="0" xfId="0" applyFont="1" applyBorder="1"/>
    <xf numFmtId="0" fontId="24" fillId="0" borderId="0" xfId="0" applyFont="1"/>
    <xf numFmtId="0" fontId="27" fillId="0" borderId="0" xfId="0" applyFont="1" applyBorder="1"/>
    <xf numFmtId="0" fontId="27" fillId="0" borderId="0" xfId="0" applyFont="1"/>
    <xf numFmtId="0" fontId="26" fillId="0" borderId="4" xfId="0" applyFont="1" applyBorder="1" applyAlignment="1"/>
    <xf numFmtId="0" fontId="26" fillId="0" borderId="5" xfId="0" applyFont="1" applyBorder="1" applyAlignment="1"/>
    <xf numFmtId="0" fontId="26" fillId="0" borderId="0" xfId="0" applyFont="1" applyBorder="1" applyAlignment="1"/>
    <xf numFmtId="0" fontId="26" fillId="0" borderId="6" xfId="0" applyFont="1" applyBorder="1" applyAlignment="1"/>
    <xf numFmtId="0" fontId="26" fillId="0" borderId="7" xfId="0" applyFont="1" applyBorder="1" applyAlignment="1"/>
    <xf numFmtId="0" fontId="26" fillId="0" borderId="8" xfId="0" applyFont="1" applyBorder="1" applyAlignment="1"/>
    <xf numFmtId="0" fontId="17" fillId="0" borderId="9" xfId="0" applyFont="1" applyBorder="1" applyAlignment="1">
      <alignment horizontal="center"/>
    </xf>
    <xf numFmtId="0" fontId="17" fillId="0" borderId="4" xfId="0" applyFont="1" applyBorder="1" applyAlignment="1">
      <alignment horizontal="center"/>
    </xf>
    <xf numFmtId="0" fontId="17" fillId="0" borderId="4" xfId="0" quotePrefix="1" applyFont="1" applyBorder="1" applyAlignment="1">
      <alignment horizontal="center" vertical="center"/>
    </xf>
    <xf numFmtId="0" fontId="17" fillId="0" borderId="0" xfId="0" quotePrefix="1" applyFont="1" applyBorder="1" applyAlignment="1">
      <alignment horizontal="center" vertical="center"/>
    </xf>
    <xf numFmtId="0" fontId="27" fillId="0" borderId="0" xfId="0" applyFont="1" applyFill="1" applyBorder="1"/>
    <xf numFmtId="0" fontId="27" fillId="0" borderId="0" xfId="0" applyFont="1" applyFill="1"/>
    <xf numFmtId="0" fontId="40" fillId="5" borderId="10" xfId="0" applyFont="1" applyFill="1" applyBorder="1" applyAlignment="1">
      <alignment horizontal="center" vertical="center" textRotation="90" wrapText="1"/>
    </xf>
    <xf numFmtId="0" fontId="41" fillId="5" borderId="10" xfId="0" applyFont="1" applyFill="1" applyBorder="1" applyAlignment="1">
      <alignment horizontal="center" vertical="center" textRotation="90"/>
    </xf>
    <xf numFmtId="0" fontId="40" fillId="5" borderId="10" xfId="0" applyFont="1" applyFill="1" applyBorder="1" applyAlignment="1">
      <alignment vertical="center" textRotation="90" wrapText="1"/>
    </xf>
    <xf numFmtId="0" fontId="30" fillId="6" borderId="11" xfId="0" applyFont="1" applyFill="1" applyBorder="1" applyAlignment="1">
      <alignment horizontal="center" vertical="center" textRotation="90" wrapText="1"/>
    </xf>
    <xf numFmtId="0" fontId="30" fillId="6" borderId="12" xfId="0" applyFont="1" applyFill="1" applyBorder="1" applyAlignment="1">
      <alignment horizontal="center" vertical="center" textRotation="90" wrapText="1"/>
    </xf>
    <xf numFmtId="0" fontId="30" fillId="6" borderId="13" xfId="0" applyFont="1" applyFill="1" applyBorder="1" applyAlignment="1">
      <alignment horizontal="center" vertical="center" textRotation="90" wrapText="1"/>
    </xf>
    <xf numFmtId="0" fontId="42" fillId="7" borderId="10" xfId="0" applyFont="1" applyFill="1" applyBorder="1" applyAlignment="1">
      <alignment horizontal="center" vertical="center" textRotation="90" wrapText="1"/>
    </xf>
    <xf numFmtId="0" fontId="43" fillId="7" borderId="10" xfId="0" applyFont="1" applyFill="1" applyBorder="1" applyAlignment="1">
      <alignment horizontal="center" vertical="center" textRotation="90"/>
    </xf>
    <xf numFmtId="0" fontId="42" fillId="7" borderId="10" xfId="0" applyFont="1" applyFill="1" applyBorder="1" applyAlignment="1">
      <alignment vertical="center" textRotation="90" wrapText="1"/>
    </xf>
    <xf numFmtId="0" fontId="19" fillId="8"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164" fontId="27" fillId="2" borderId="2" xfId="6" applyFont="1" applyFill="1" applyBorder="1" applyAlignment="1">
      <alignment horizontal="center" vertical="center"/>
    </xf>
    <xf numFmtId="0" fontId="27" fillId="8" borderId="2" xfId="0" applyFont="1" applyFill="1" applyBorder="1" applyAlignment="1">
      <alignment horizontal="center" vertical="center"/>
    </xf>
    <xf numFmtId="0" fontId="31" fillId="3"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44" fillId="0" borderId="2" xfId="0" applyFont="1" applyFill="1" applyBorder="1" applyAlignment="1">
      <alignment horizontal="center" vertical="center" textRotation="90" wrapText="1"/>
    </xf>
    <xf numFmtId="0" fontId="45" fillId="9" borderId="2" xfId="0" applyFont="1" applyFill="1" applyBorder="1" applyAlignment="1">
      <alignment horizontal="center" vertical="center" wrapText="1"/>
    </xf>
    <xf numFmtId="0" fontId="44" fillId="0" borderId="2" xfId="0" applyFont="1" applyBorder="1" applyAlignment="1">
      <alignment horizontal="center" vertical="center" textRotation="90" wrapText="1"/>
    </xf>
    <xf numFmtId="0" fontId="30" fillId="0" borderId="2" xfId="0" applyFont="1" applyFill="1" applyBorder="1" applyAlignment="1">
      <alignment horizontal="center" vertical="center"/>
    </xf>
    <xf numFmtId="0" fontId="24" fillId="0" borderId="2" xfId="0" applyFont="1" applyFill="1" applyBorder="1" applyAlignment="1">
      <alignment horizontal="center" vertical="center"/>
    </xf>
    <xf numFmtId="0" fontId="27" fillId="0" borderId="2" xfId="0" applyFont="1" applyFill="1" applyBorder="1" applyAlignment="1">
      <alignment horizontal="center" vertical="center"/>
    </xf>
    <xf numFmtId="0" fontId="19" fillId="8" borderId="1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7" fillId="2" borderId="2" xfId="0" applyFont="1" applyFill="1" applyBorder="1" applyAlignment="1">
      <alignment horizontal="center" vertical="center"/>
    </xf>
    <xf numFmtId="0" fontId="27" fillId="0" borderId="2" xfId="0" applyFont="1" applyBorder="1" applyAlignment="1">
      <alignment horizontal="center" vertical="center" wrapText="1"/>
    </xf>
    <xf numFmtId="0" fontId="19" fillId="8" borderId="2" xfId="0" applyFont="1" applyFill="1" applyBorder="1" applyAlignment="1">
      <alignment horizontal="center" vertical="center" wrapText="1"/>
    </xf>
    <xf numFmtId="0" fontId="46" fillId="0" borderId="2" xfId="0" applyFont="1" applyBorder="1" applyAlignment="1">
      <alignment horizontal="center" vertical="center" wrapText="1"/>
    </xf>
    <xf numFmtId="0" fontId="27" fillId="10" borderId="2" xfId="0" applyFont="1" applyFill="1" applyBorder="1" applyAlignment="1">
      <alignment horizontal="center" vertical="center" wrapText="1"/>
    </xf>
    <xf numFmtId="0" fontId="27" fillId="11"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27" fillId="0" borderId="2" xfId="0" applyFont="1" applyFill="1" applyBorder="1"/>
    <xf numFmtId="0" fontId="26" fillId="0" borderId="0" xfId="0" applyFont="1"/>
    <xf numFmtId="0" fontId="47" fillId="0" borderId="0" xfId="0" applyFont="1" applyBorder="1"/>
    <xf numFmtId="0" fontId="27" fillId="0" borderId="0" xfId="0" applyFont="1" applyAlignment="1">
      <alignment horizontal="center"/>
    </xf>
    <xf numFmtId="0" fontId="27" fillId="0" borderId="0" xfId="0" applyFont="1" applyAlignment="1"/>
    <xf numFmtId="0" fontId="27" fillId="0" borderId="0" xfId="0" applyFont="1" applyAlignment="1">
      <alignment horizontal="center" vertical="center" wrapText="1"/>
    </xf>
    <xf numFmtId="0" fontId="26" fillId="0" borderId="0" xfId="0" applyFont="1" applyBorder="1"/>
    <xf numFmtId="0" fontId="48" fillId="3" borderId="0" xfId="8" applyFont="1" applyFill="1" applyBorder="1" applyAlignment="1">
      <alignment horizontal="center" vertical="center" wrapText="1"/>
    </xf>
    <xf numFmtId="0" fontId="32" fillId="0" borderId="0" xfId="8" applyFont="1" applyBorder="1" applyAlignment="1">
      <alignment horizontal="left" vertical="center" wrapText="1"/>
    </xf>
    <xf numFmtId="0" fontId="25" fillId="3" borderId="0" xfId="8" applyFont="1" applyFill="1" applyBorder="1" applyAlignment="1">
      <alignment horizontal="center" vertical="center" wrapText="1"/>
    </xf>
    <xf numFmtId="0" fontId="5" fillId="0" borderId="14" xfId="0" applyFont="1" applyFill="1" applyBorder="1" applyAlignment="1">
      <alignment horizontal="center" vertical="center"/>
    </xf>
    <xf numFmtId="0" fontId="49" fillId="0" borderId="15" xfId="0" applyFont="1" applyBorder="1" applyAlignment="1">
      <alignment horizontal="center" vertical="center" wrapText="1"/>
    </xf>
    <xf numFmtId="0" fontId="49" fillId="0" borderId="16" xfId="0" applyFont="1" applyBorder="1" applyAlignment="1">
      <alignment horizontal="center" vertical="center" wrapText="1"/>
    </xf>
    <xf numFmtId="14" fontId="49" fillId="0" borderId="16" xfId="0" applyNumberFormat="1" applyFont="1" applyBorder="1" applyAlignment="1">
      <alignment horizontal="center" vertical="center"/>
    </xf>
    <xf numFmtId="0" fontId="19" fillId="5"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19" fillId="5" borderId="2" xfId="0" applyFont="1" applyFill="1" applyBorder="1" applyAlignment="1">
      <alignment horizontal="center" vertical="center" textRotation="90" wrapText="1"/>
    </xf>
    <xf numFmtId="0" fontId="27" fillId="5" borderId="2" xfId="0" applyFont="1" applyFill="1" applyBorder="1" applyAlignment="1">
      <alignment horizontal="center" vertical="center" wrapText="1"/>
    </xf>
    <xf numFmtId="164" fontId="27" fillId="5" borderId="2" xfId="6" applyFont="1" applyFill="1" applyBorder="1" applyAlignment="1">
      <alignment horizontal="center" vertical="center"/>
    </xf>
    <xf numFmtId="168" fontId="27" fillId="5" borderId="2" xfId="6" applyNumberFormat="1" applyFont="1" applyFill="1" applyBorder="1" applyAlignment="1">
      <alignment horizontal="center" vertical="center"/>
    </xf>
    <xf numFmtId="0" fontId="27" fillId="5" borderId="2" xfId="0" applyFont="1" applyFill="1" applyBorder="1" applyAlignment="1">
      <alignment horizontal="center" vertical="center"/>
    </xf>
    <xf numFmtId="0" fontId="31" fillId="5" borderId="2" xfId="0" applyFont="1" applyFill="1" applyBorder="1" applyAlignment="1">
      <alignment horizontal="center" vertical="center" wrapText="1"/>
    </xf>
    <xf numFmtId="0" fontId="44" fillId="5" borderId="2" xfId="0" applyFont="1" applyFill="1" applyBorder="1" applyAlignment="1">
      <alignment horizontal="center" vertical="center" wrapText="1"/>
    </xf>
    <xf numFmtId="0" fontId="44" fillId="5" borderId="2" xfId="0" applyFont="1" applyFill="1" applyBorder="1" applyAlignment="1">
      <alignment horizontal="center" vertical="center" textRotation="90" wrapText="1"/>
    </xf>
    <xf numFmtId="0" fontId="45" fillId="5" borderId="2" xfId="0" applyFont="1" applyFill="1" applyBorder="1" applyAlignment="1">
      <alignment horizontal="center" vertical="center" wrapText="1"/>
    </xf>
    <xf numFmtId="0" fontId="30" fillId="5" borderId="2" xfId="0" applyFont="1" applyFill="1" applyBorder="1" applyAlignment="1">
      <alignment horizontal="center" vertical="center"/>
    </xf>
    <xf numFmtId="0" fontId="27" fillId="0" borderId="12" xfId="0" applyFont="1" applyFill="1" applyBorder="1" applyAlignment="1">
      <alignment horizontal="center" vertical="center" wrapText="1"/>
    </xf>
    <xf numFmtId="0" fontId="50" fillId="0" borderId="51" xfId="0" applyFont="1" applyFill="1" applyBorder="1" applyAlignment="1">
      <alignment horizontal="center" vertical="center" wrapText="1"/>
    </xf>
    <xf numFmtId="0" fontId="50" fillId="0" borderId="52" xfId="0" applyFont="1" applyFill="1" applyBorder="1" applyAlignment="1">
      <alignment horizontal="center" vertical="center" wrapText="1"/>
    </xf>
    <xf numFmtId="0" fontId="50" fillId="0" borderId="17" xfId="0" applyFont="1" applyFill="1" applyBorder="1" applyAlignment="1">
      <alignment horizontal="justify" vertical="top" wrapText="1"/>
    </xf>
    <xf numFmtId="0" fontId="50" fillId="0" borderId="53" xfId="0" applyFont="1" applyFill="1" applyBorder="1" applyAlignment="1">
      <alignment horizontal="center" vertical="center" wrapText="1"/>
    </xf>
    <xf numFmtId="0" fontId="50" fillId="0" borderId="54" xfId="0" applyFont="1" applyFill="1" applyBorder="1" applyAlignment="1">
      <alignment horizontal="center" vertical="center" wrapText="1"/>
    </xf>
    <xf numFmtId="0" fontId="50" fillId="0" borderId="55" xfId="0" applyFont="1" applyFill="1" applyBorder="1" applyAlignment="1">
      <alignment horizontal="justify" vertical="top" wrapText="1"/>
    </xf>
    <xf numFmtId="0" fontId="50" fillId="0" borderId="10" xfId="0" applyFont="1" applyFill="1" applyBorder="1" applyAlignment="1">
      <alignment horizontal="justify" vertical="top" wrapText="1"/>
    </xf>
    <xf numFmtId="0" fontId="50" fillId="0" borderId="18" xfId="0" applyFont="1" applyFill="1" applyBorder="1" applyAlignment="1">
      <alignment horizontal="justify" vertical="top" wrapText="1"/>
    </xf>
    <xf numFmtId="0" fontId="51" fillId="0" borderId="51" xfId="0" applyFont="1" applyFill="1" applyBorder="1" applyAlignment="1">
      <alignment horizontal="center" vertical="top" wrapText="1"/>
    </xf>
    <xf numFmtId="0" fontId="51" fillId="0" borderId="52" xfId="0" applyFont="1" applyFill="1" applyBorder="1" applyAlignment="1">
      <alignment horizontal="center" vertical="top" wrapText="1"/>
    </xf>
    <xf numFmtId="0" fontId="51" fillId="0" borderId="17" xfId="0" applyFont="1" applyFill="1" applyBorder="1" applyAlignment="1">
      <alignment horizontal="center" vertical="top" wrapText="1"/>
    </xf>
    <xf numFmtId="0" fontId="50" fillId="0" borderId="56" xfId="0" applyFont="1" applyFill="1" applyBorder="1" applyAlignment="1">
      <alignment horizontal="justify" wrapText="1"/>
    </xf>
    <xf numFmtId="0" fontId="50" fillId="0" borderId="57" xfId="0" applyFont="1" applyFill="1" applyBorder="1" applyAlignment="1">
      <alignment horizontal="center" wrapText="1"/>
    </xf>
    <xf numFmtId="0" fontId="50" fillId="0" borderId="58" xfId="0" applyFont="1" applyFill="1" applyBorder="1" applyAlignment="1">
      <alignment vertical="top" wrapText="1"/>
    </xf>
    <xf numFmtId="0" fontId="50" fillId="0" borderId="59" xfId="0" applyFont="1" applyFill="1" applyBorder="1" applyAlignment="1">
      <alignment horizontal="justify" wrapText="1"/>
    </xf>
    <xf numFmtId="0" fontId="50" fillId="0" borderId="60" xfId="0" applyFont="1" applyFill="1" applyBorder="1" applyAlignment="1">
      <alignment horizontal="center" wrapText="1"/>
    </xf>
    <xf numFmtId="0" fontId="50" fillId="0" borderId="8" xfId="0" applyFont="1" applyFill="1" applyBorder="1" applyAlignment="1">
      <alignment vertical="top" wrapText="1"/>
    </xf>
    <xf numFmtId="0" fontId="51" fillId="0" borderId="8" xfId="0" applyFont="1" applyBorder="1" applyAlignment="1">
      <alignment horizontal="center" vertical="top" wrapText="1"/>
    </xf>
    <xf numFmtId="0" fontId="51" fillId="0" borderId="8" xfId="0" applyFont="1" applyBorder="1" applyAlignment="1">
      <alignment horizontal="center" vertical="center" wrapText="1"/>
    </xf>
    <xf numFmtId="0" fontId="50" fillId="10" borderId="8" xfId="0" applyFont="1" applyFill="1" applyBorder="1" applyAlignment="1">
      <alignment horizontal="center" vertical="top" wrapText="1"/>
    </xf>
    <xf numFmtId="0" fontId="50" fillId="12" borderId="8" xfId="0" applyFont="1" applyFill="1" applyBorder="1" applyAlignment="1">
      <alignment horizontal="center" vertical="top" wrapText="1"/>
    </xf>
    <xf numFmtId="0" fontId="50" fillId="13" borderId="8" xfId="0" applyFont="1" applyFill="1" applyBorder="1" applyAlignment="1">
      <alignment horizontal="center" vertical="top" wrapText="1"/>
    </xf>
    <xf numFmtId="0" fontId="50" fillId="11" borderId="8" xfId="0" applyFont="1" applyFill="1" applyBorder="1" applyAlignment="1">
      <alignment horizontal="center" vertical="top" wrapText="1"/>
    </xf>
    <xf numFmtId="0" fontId="51" fillId="0" borderId="51" xfId="0" applyFont="1" applyBorder="1" applyAlignment="1">
      <alignment horizontal="center" vertical="center" wrapText="1"/>
    </xf>
    <xf numFmtId="0" fontId="51" fillId="0" borderId="52" xfId="0" applyFont="1" applyBorder="1" applyAlignment="1">
      <alignment horizontal="center" vertical="center" wrapText="1"/>
    </xf>
    <xf numFmtId="0" fontId="51" fillId="0" borderId="17" xfId="0" applyFont="1" applyBorder="1" applyAlignment="1">
      <alignment horizontal="center" wrapText="1"/>
    </xf>
    <xf numFmtId="0" fontId="50" fillId="0" borderId="6" xfId="0" applyFont="1" applyFill="1" applyBorder="1" applyAlignment="1">
      <alignment horizontal="justify" vertical="top" wrapText="1"/>
    </xf>
    <xf numFmtId="0" fontId="50" fillId="0" borderId="58" xfId="0" applyFont="1" applyFill="1" applyBorder="1" applyAlignment="1">
      <alignment horizontal="justify" vertical="top" wrapText="1"/>
    </xf>
    <xf numFmtId="0" fontId="50" fillId="0" borderId="19" xfId="0" applyFont="1" applyFill="1" applyBorder="1" applyAlignment="1">
      <alignment horizontal="justify" vertical="top" wrapText="1"/>
    </xf>
    <xf numFmtId="0" fontId="50" fillId="0" borderId="0" xfId="0" applyFont="1" applyBorder="1" applyAlignment="1">
      <alignment horizontal="center" vertical="center" wrapText="1"/>
    </xf>
    <xf numFmtId="0" fontId="50" fillId="0" borderId="0" xfId="0" applyFont="1" applyBorder="1" applyAlignment="1">
      <alignment horizontal="justify" vertical="top" wrapText="1"/>
    </xf>
    <xf numFmtId="0" fontId="50" fillId="0" borderId="0" xfId="0" applyFont="1" applyBorder="1" applyAlignment="1">
      <alignment wrapText="1"/>
    </xf>
    <xf numFmtId="0" fontId="50" fillId="0" borderId="0" xfId="0" applyFont="1" applyBorder="1" applyAlignment="1">
      <alignment vertical="top" wrapText="1"/>
    </xf>
    <xf numFmtId="0" fontId="51" fillId="0" borderId="17" xfId="0" applyFont="1" applyFill="1" applyBorder="1" applyAlignment="1">
      <alignment horizontal="center" wrapText="1"/>
    </xf>
    <xf numFmtId="0" fontId="51" fillId="0" borderId="58" xfId="0" applyFont="1" applyFill="1" applyBorder="1" applyAlignment="1">
      <alignment horizontal="center" wrapText="1"/>
    </xf>
    <xf numFmtId="0" fontId="50" fillId="0" borderId="56" xfId="0" applyFont="1" applyBorder="1" applyAlignment="1">
      <alignment vertical="top" wrapText="1"/>
    </xf>
    <xf numFmtId="0" fontId="50" fillId="0" borderId="57" xfId="0" applyFont="1" applyFill="1" applyBorder="1" applyAlignment="1">
      <alignment horizontal="center" vertical="top" wrapText="1"/>
    </xf>
    <xf numFmtId="0" fontId="50" fillId="0" borderId="56" xfId="0" applyFont="1" applyBorder="1" applyAlignment="1">
      <alignment horizontal="justify" vertical="top" wrapText="1"/>
    </xf>
    <xf numFmtId="0" fontId="50" fillId="0" borderId="59" xfId="0" applyFont="1" applyBorder="1" applyAlignment="1">
      <alignment vertical="top" wrapText="1"/>
    </xf>
    <xf numFmtId="0" fontId="50" fillId="0" borderId="60" xfId="0" applyFont="1" applyFill="1" applyBorder="1" applyAlignment="1">
      <alignment horizontal="center" vertical="top" wrapText="1"/>
    </xf>
    <xf numFmtId="0" fontId="50" fillId="0" borderId="8" xfId="0" applyFont="1" applyFill="1" applyBorder="1" applyAlignment="1">
      <alignment horizontal="justify" vertical="top" wrapText="1"/>
    </xf>
    <xf numFmtId="0" fontId="50" fillId="0" borderId="0" xfId="0" applyFont="1" applyBorder="1" applyAlignment="1">
      <alignment horizontal="center" vertical="top" wrapText="1"/>
    </xf>
    <xf numFmtId="16" fontId="51" fillId="0" borderId="8" xfId="0" applyNumberFormat="1" applyFont="1" applyBorder="1" applyAlignment="1">
      <alignment horizontal="center" vertical="top" wrapText="1"/>
    </xf>
    <xf numFmtId="0" fontId="51" fillId="10" borderId="6" xfId="0" applyFont="1" applyFill="1" applyBorder="1" applyAlignment="1">
      <alignment vertical="top" wrapText="1"/>
    </xf>
    <xf numFmtId="0" fontId="51" fillId="13" borderId="6" xfId="0" applyFont="1" applyFill="1" applyBorder="1" applyAlignment="1">
      <alignment vertical="top" wrapText="1"/>
    </xf>
    <xf numFmtId="0" fontId="51" fillId="10" borderId="8" xfId="0" applyFont="1" applyFill="1" applyBorder="1" applyAlignment="1">
      <alignment vertical="top" wrapText="1"/>
    </xf>
    <xf numFmtId="0" fontId="51" fillId="13" borderId="8" xfId="0" applyFont="1" applyFill="1" applyBorder="1" applyAlignment="1">
      <alignment vertical="top" wrapText="1"/>
    </xf>
    <xf numFmtId="0" fontId="36" fillId="0" borderId="6" xfId="0" applyFont="1" applyFill="1" applyBorder="1" applyAlignment="1">
      <alignment vertical="top" wrapText="1"/>
    </xf>
    <xf numFmtId="0" fontId="36" fillId="0" borderId="8" xfId="0" applyFont="1" applyFill="1" applyBorder="1" applyAlignment="1">
      <alignment horizontal="right" vertical="top" wrapText="1"/>
    </xf>
    <xf numFmtId="0" fontId="51" fillId="11" borderId="6" xfId="0" applyFont="1" applyFill="1" applyBorder="1" applyAlignment="1">
      <alignment vertical="top" wrapText="1"/>
    </xf>
    <xf numFmtId="0" fontId="51" fillId="11" borderId="8" xfId="0" applyFont="1" applyFill="1" applyBorder="1" applyAlignment="1">
      <alignment vertical="top" wrapText="1"/>
    </xf>
    <xf numFmtId="0" fontId="51" fillId="0" borderId="6" xfId="0" applyFont="1" applyFill="1" applyBorder="1" applyAlignment="1">
      <alignment vertical="top" wrapText="1"/>
    </xf>
    <xf numFmtId="0" fontId="51" fillId="0" borderId="8" xfId="0" applyFont="1" applyFill="1" applyBorder="1" applyAlignment="1">
      <alignment horizontal="right" vertical="top" wrapText="1"/>
    </xf>
    <xf numFmtId="0" fontId="51" fillId="11" borderId="8" xfId="0" applyFont="1" applyFill="1" applyBorder="1" applyAlignment="1">
      <alignment horizontal="right" vertical="top" wrapText="1"/>
    </xf>
    <xf numFmtId="0" fontId="51" fillId="0" borderId="51" xfId="0" applyFont="1" applyBorder="1" applyAlignment="1">
      <alignment horizontal="center" wrapText="1"/>
    </xf>
    <xf numFmtId="0" fontId="51" fillId="0" borderId="52" xfId="0" applyFont="1" applyBorder="1" applyAlignment="1">
      <alignment horizontal="center" wrapText="1"/>
    </xf>
    <xf numFmtId="0" fontId="50" fillId="0" borderId="56" xfId="0" applyFont="1" applyBorder="1" applyAlignment="1">
      <alignment horizontal="center" wrapText="1"/>
    </xf>
    <xf numFmtId="0" fontId="50" fillId="0" borderId="57" xfId="0" applyFont="1" applyBorder="1" applyAlignment="1">
      <alignment horizontal="center" wrapText="1"/>
    </xf>
    <xf numFmtId="0" fontId="50" fillId="0" borderId="59" xfId="0" applyFont="1" applyBorder="1" applyAlignment="1">
      <alignment horizontal="center" wrapText="1"/>
    </xf>
    <xf numFmtId="0" fontId="50" fillId="0" borderId="60" xfId="0" applyFont="1" applyBorder="1" applyAlignment="1">
      <alignment horizontal="center" wrapText="1"/>
    </xf>
    <xf numFmtId="0" fontId="50" fillId="0" borderId="0" xfId="0" applyFont="1" applyBorder="1" applyAlignment="1">
      <alignment horizontal="center" wrapText="1"/>
    </xf>
    <xf numFmtId="0" fontId="51" fillId="14" borderId="20" xfId="0" applyFont="1" applyFill="1" applyBorder="1" applyAlignment="1">
      <alignment horizontal="center" vertical="top" wrapText="1"/>
    </xf>
    <xf numFmtId="0" fontId="51" fillId="14" borderId="0" xfId="0" applyFont="1" applyFill="1" applyBorder="1" applyAlignment="1">
      <alignment vertical="center" wrapText="1"/>
    </xf>
    <xf numFmtId="0" fontId="50" fillId="10" borderId="61" xfId="0" applyFont="1" applyFill="1" applyBorder="1" applyAlignment="1">
      <alignment horizontal="center" vertical="top" wrapText="1"/>
    </xf>
    <xf numFmtId="0" fontId="50" fillId="14" borderId="21" xfId="0" applyFont="1" applyFill="1" applyBorder="1" applyAlignment="1">
      <alignment horizontal="center" vertical="top" wrapText="1"/>
    </xf>
    <xf numFmtId="0" fontId="52" fillId="0" borderId="0" xfId="0" applyFont="1" applyBorder="1" applyAlignment="1"/>
    <xf numFmtId="0" fontId="50" fillId="13" borderId="61" xfId="0" applyFont="1" applyFill="1" applyBorder="1" applyAlignment="1">
      <alignment horizontal="center" vertical="top" wrapText="1"/>
    </xf>
    <xf numFmtId="0" fontId="50" fillId="14" borderId="3" xfId="0" applyFont="1" applyFill="1" applyBorder="1" applyAlignment="1">
      <alignment horizontal="center" vertical="top" wrapText="1"/>
    </xf>
    <xf numFmtId="0" fontId="50" fillId="11" borderId="61" xfId="0" applyFont="1" applyFill="1" applyBorder="1" applyAlignment="1">
      <alignment horizontal="center" vertical="top" wrapText="1"/>
    </xf>
    <xf numFmtId="0" fontId="53" fillId="14" borderId="21" xfId="0" applyFont="1" applyFill="1" applyBorder="1" applyAlignment="1">
      <alignment horizontal="center" vertical="top" wrapText="1"/>
    </xf>
    <xf numFmtId="0" fontId="50" fillId="11" borderId="22" xfId="0" applyFont="1" applyFill="1" applyBorder="1" applyAlignment="1">
      <alignment horizontal="center" vertical="top" wrapText="1"/>
    </xf>
    <xf numFmtId="0" fontId="50" fillId="14" borderId="22" xfId="0" applyFont="1" applyFill="1" applyBorder="1" applyAlignment="1">
      <alignment horizontal="center" vertical="top" wrapText="1"/>
    </xf>
    <xf numFmtId="0" fontId="52" fillId="0" borderId="0" xfId="0" applyFont="1" applyBorder="1" applyAlignment="1">
      <alignment vertical="center"/>
    </xf>
    <xf numFmtId="0" fontId="51" fillId="0" borderId="21" xfId="0" applyFont="1" applyBorder="1" applyAlignment="1">
      <alignment horizontal="center" vertical="center" wrapText="1"/>
    </xf>
    <xf numFmtId="0" fontId="54" fillId="4" borderId="62" xfId="8" applyFont="1" applyFill="1" applyBorder="1" applyAlignment="1">
      <alignment horizontal="center" vertical="center" wrapText="1"/>
    </xf>
    <xf numFmtId="0" fontId="32" fillId="0" borderId="23" xfId="8" applyFont="1" applyBorder="1" applyAlignment="1">
      <alignment horizontal="center" vertical="center" wrapText="1"/>
    </xf>
    <xf numFmtId="0" fontId="32" fillId="0" borderId="24" xfId="8" applyFont="1" applyBorder="1" applyAlignment="1">
      <alignment horizontal="left" vertical="center" wrapText="1"/>
    </xf>
    <xf numFmtId="0" fontId="32" fillId="0" borderId="24" xfId="8" applyFont="1" applyBorder="1" applyAlignment="1">
      <alignment horizontal="center" vertical="center" wrapText="1"/>
    </xf>
    <xf numFmtId="0" fontId="32" fillId="0" borderId="25" xfId="8" applyFont="1" applyBorder="1" applyAlignment="1">
      <alignment horizontal="left" vertical="center" wrapText="1"/>
    </xf>
    <xf numFmtId="0" fontId="32" fillId="0" borderId="26" xfId="8" applyFont="1" applyBorder="1" applyAlignment="1">
      <alignment horizontal="center" vertical="center" wrapText="1"/>
    </xf>
    <xf numFmtId="0" fontId="32" fillId="0" borderId="2" xfId="8" applyFont="1" applyBorder="1" applyAlignment="1">
      <alignment horizontal="left" vertical="center" wrapText="1"/>
    </xf>
    <xf numFmtId="0" fontId="32" fillId="0" borderId="2" xfId="8" applyFont="1" applyBorder="1" applyAlignment="1">
      <alignment horizontal="center" vertical="center" wrapText="1"/>
    </xf>
    <xf numFmtId="0" fontId="32" fillId="0" borderId="27" xfId="8" applyFont="1" applyBorder="1" applyAlignment="1">
      <alignment horizontal="left" vertical="center" wrapText="1"/>
    </xf>
    <xf numFmtId="0" fontId="32" fillId="0" borderId="2" xfId="8" applyFont="1" applyBorder="1" applyAlignment="1">
      <alignment vertical="center" wrapText="1"/>
    </xf>
    <xf numFmtId="0" fontId="32" fillId="0" borderId="12" xfId="8" applyFont="1" applyBorder="1" applyAlignment="1">
      <alignment vertical="center" wrapText="1"/>
    </xf>
    <xf numFmtId="0" fontId="32" fillId="0" borderId="27" xfId="8" applyFont="1" applyBorder="1" applyAlignment="1">
      <alignment vertical="center" wrapText="1"/>
    </xf>
    <xf numFmtId="0" fontId="32" fillId="0" borderId="0" xfId="0" applyFont="1" applyAlignment="1">
      <alignment horizontal="left"/>
    </xf>
    <xf numFmtId="0" fontId="32" fillId="0" borderId="27" xfId="0" applyFont="1" applyBorder="1" applyAlignment="1">
      <alignment horizontal="left"/>
    </xf>
    <xf numFmtId="0" fontId="32" fillId="0" borderId="2" xfId="0" applyFont="1" applyBorder="1" applyAlignment="1">
      <alignment horizontal="left"/>
    </xf>
    <xf numFmtId="0" fontId="32" fillId="0" borderId="2" xfId="0" applyFont="1" applyBorder="1" applyAlignment="1">
      <alignment horizontal="center"/>
    </xf>
    <xf numFmtId="0" fontId="20" fillId="3" borderId="2" xfId="0" applyFont="1" applyFill="1" applyBorder="1" applyAlignment="1">
      <alignment horizontal="center" vertical="center" wrapText="1"/>
    </xf>
    <xf numFmtId="0" fontId="55" fillId="5" borderId="28" xfId="11" applyFont="1" applyFill="1" applyBorder="1" applyAlignment="1">
      <alignment horizontal="center" vertical="center" textRotation="90" wrapText="1"/>
    </xf>
    <xf numFmtId="0" fontId="54" fillId="5" borderId="29" xfId="0" applyFont="1" applyFill="1" applyBorder="1" applyAlignment="1">
      <alignment horizontal="center" vertical="center" textRotation="90" wrapText="1"/>
    </xf>
    <xf numFmtId="0" fontId="27" fillId="0" borderId="15" xfId="0" applyFont="1" applyFill="1" applyBorder="1" applyAlignment="1">
      <alignment horizontal="center" vertical="center" wrapText="1"/>
    </xf>
    <xf numFmtId="0" fontId="26" fillId="15" borderId="21" xfId="0" applyFont="1" applyFill="1" applyBorder="1" applyAlignment="1">
      <alignment horizontal="center" vertical="center" wrapText="1"/>
    </xf>
    <xf numFmtId="0" fontId="26" fillId="15" borderId="21" xfId="0" applyFont="1" applyFill="1" applyBorder="1" applyAlignment="1">
      <alignment horizontal="center" vertical="center" textRotation="90" wrapText="1"/>
    </xf>
    <xf numFmtId="0" fontId="20" fillId="3" borderId="15" xfId="0" applyFont="1" applyFill="1" applyBorder="1" applyAlignment="1">
      <alignment horizontal="center" vertical="center" wrapText="1"/>
    </xf>
    <xf numFmtId="0" fontId="19" fillId="5" borderId="16" xfId="0" applyFont="1" applyFill="1" applyBorder="1" applyAlignment="1">
      <alignment vertical="center" textRotation="90" wrapText="1"/>
    </xf>
    <xf numFmtId="0" fontId="56" fillId="5" borderId="21" xfId="0" applyFont="1" applyFill="1" applyBorder="1" applyAlignment="1">
      <alignment horizontal="center" vertical="center"/>
    </xf>
    <xf numFmtId="0" fontId="57" fillId="5" borderId="21" xfId="0" applyFont="1" applyFill="1" applyBorder="1" applyAlignment="1">
      <alignment horizontal="center" vertical="center"/>
    </xf>
    <xf numFmtId="0" fontId="57" fillId="5" borderId="17" xfId="0" applyFont="1" applyFill="1" applyBorder="1" applyAlignment="1">
      <alignment horizontal="center" vertical="center"/>
    </xf>
    <xf numFmtId="0" fontId="20" fillId="3" borderId="2" xfId="0" applyFont="1" applyFill="1" applyBorder="1" applyAlignment="1">
      <alignment horizontal="center" vertical="center" wrapText="1"/>
    </xf>
    <xf numFmtId="0" fontId="44" fillId="0" borderId="2" xfId="0" applyFont="1" applyBorder="1" applyAlignment="1">
      <alignment horizontal="center" vertical="center" wrapText="1"/>
    </xf>
    <xf numFmtId="0" fontId="46" fillId="0" borderId="2" xfId="0" applyFont="1" applyBorder="1" applyAlignment="1">
      <alignment horizontal="center" vertical="center" wrapText="1"/>
    </xf>
    <xf numFmtId="0" fontId="19" fillId="8" borderId="2"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54" fillId="5" borderId="29" xfId="0" applyFont="1" applyFill="1" applyBorder="1" applyAlignment="1">
      <alignment horizontal="center" vertical="center" textRotation="90" wrapText="1"/>
    </xf>
    <xf numFmtId="0" fontId="17" fillId="6" borderId="4" xfId="0" quotePrefix="1" applyFont="1" applyFill="1" applyBorder="1" applyAlignment="1">
      <alignment horizontal="center" vertical="center"/>
    </xf>
    <xf numFmtId="0" fontId="17" fillId="6" borderId="0" xfId="0" quotePrefix="1" applyFont="1" applyFill="1" applyBorder="1" applyAlignment="1">
      <alignment horizontal="center" vertical="center"/>
    </xf>
    <xf numFmtId="0" fontId="18" fillId="6" borderId="0" xfId="0" applyFont="1" applyFill="1" applyBorder="1"/>
    <xf numFmtId="0" fontId="17" fillId="6" borderId="9" xfId="0" applyFont="1" applyFill="1" applyBorder="1" applyAlignment="1">
      <alignment horizontal="center"/>
    </xf>
    <xf numFmtId="0" fontId="17" fillId="6" borderId="4" xfId="0" applyFont="1" applyFill="1" applyBorder="1" applyAlignment="1">
      <alignment horizontal="center"/>
    </xf>
    <xf numFmtId="0" fontId="17" fillId="6" borderId="3" xfId="0" applyFont="1" applyFill="1" applyBorder="1" applyAlignment="1">
      <alignment horizontal="left" vertical="center"/>
    </xf>
    <xf numFmtId="0" fontId="17" fillId="6" borderId="0" xfId="0" applyFont="1" applyFill="1" applyBorder="1" applyAlignment="1">
      <alignment horizontal="left" vertical="center"/>
    </xf>
    <xf numFmtId="0" fontId="0" fillId="6" borderId="0" xfId="0" applyFill="1"/>
    <xf numFmtId="0" fontId="17" fillId="6" borderId="0" xfId="0" applyFont="1" applyFill="1" applyBorder="1" applyAlignment="1">
      <alignment vertical="center"/>
    </xf>
    <xf numFmtId="0" fontId="17" fillId="6" borderId="0" xfId="0" applyFont="1" applyFill="1" applyBorder="1" applyAlignment="1">
      <alignment vertical="center" wrapText="1"/>
    </xf>
    <xf numFmtId="0" fontId="30" fillId="0" borderId="15" xfId="0" applyFont="1" applyBorder="1" applyAlignment="1">
      <alignment horizontal="center" vertical="center"/>
    </xf>
    <xf numFmtId="0" fontId="28" fillId="8" borderId="47" xfId="0" applyFont="1" applyFill="1" applyBorder="1" applyAlignment="1">
      <alignment horizontal="center" vertical="center" wrapText="1"/>
    </xf>
    <xf numFmtId="0" fontId="28" fillId="8" borderId="7" xfId="0" applyFont="1" applyFill="1" applyBorder="1" applyAlignment="1">
      <alignment horizontal="center" vertical="center" wrapText="1"/>
    </xf>
    <xf numFmtId="0" fontId="28" fillId="8" borderId="48" xfId="0" applyFont="1" applyFill="1" applyBorder="1" applyAlignment="1">
      <alignment horizontal="center" vertical="center" wrapText="1"/>
    </xf>
    <xf numFmtId="0" fontId="30" fillId="8" borderId="47" xfId="0" applyFont="1" applyFill="1" applyBorder="1" applyAlignment="1">
      <alignment horizontal="center" vertical="center"/>
    </xf>
    <xf numFmtId="0" fontId="30" fillId="8" borderId="7" xfId="0" applyFont="1" applyFill="1" applyBorder="1" applyAlignment="1">
      <alignment horizontal="center" vertical="center"/>
    </xf>
    <xf numFmtId="0" fontId="30" fillId="8" borderId="48" xfId="0" applyFont="1" applyFill="1" applyBorder="1" applyAlignment="1">
      <alignment horizontal="center" vertical="center"/>
    </xf>
    <xf numFmtId="0" fontId="28" fillId="8" borderId="15" xfId="0" applyFont="1" applyFill="1" applyBorder="1" applyAlignment="1">
      <alignment horizontal="center" vertical="center" wrapText="1"/>
    </xf>
    <xf numFmtId="17" fontId="30" fillId="0" borderId="15" xfId="0" applyNumberFormat="1" applyFont="1" applyBorder="1" applyAlignment="1">
      <alignment horizontal="center" vertical="center"/>
    </xf>
    <xf numFmtId="0" fontId="30" fillId="8" borderId="15" xfId="0" applyFont="1" applyFill="1" applyBorder="1" applyAlignment="1">
      <alignment horizontal="center" vertical="center" wrapText="1"/>
    </xf>
    <xf numFmtId="0" fontId="28" fillId="8" borderId="32" xfId="0" applyFont="1" applyFill="1" applyBorder="1" applyAlignment="1">
      <alignment horizontal="left" vertical="center"/>
    </xf>
    <xf numFmtId="0" fontId="28" fillId="8" borderId="33" xfId="0" applyFont="1" applyFill="1" applyBorder="1" applyAlignment="1">
      <alignment horizontal="left" vertical="center"/>
    </xf>
    <xf numFmtId="0" fontId="28" fillId="8" borderId="44" xfId="0" applyFont="1" applyFill="1" applyBorder="1" applyAlignment="1">
      <alignment horizontal="left" vertical="center"/>
    </xf>
    <xf numFmtId="0" fontId="29" fillId="0" borderId="28" xfId="0" applyFont="1" applyFill="1" applyBorder="1" applyAlignment="1">
      <alignment horizontal="left" vertical="center"/>
    </xf>
    <xf numFmtId="0" fontId="30" fillId="8" borderId="28" xfId="0" applyFont="1" applyFill="1" applyBorder="1" applyAlignment="1">
      <alignment horizontal="left" vertical="center" wrapText="1"/>
    </xf>
    <xf numFmtId="0" fontId="28" fillId="8" borderId="26" xfId="0" applyFont="1" applyFill="1" applyBorder="1" applyAlignment="1">
      <alignment horizontal="left" vertical="center"/>
    </xf>
    <xf numFmtId="0" fontId="28" fillId="8" borderId="2" xfId="0" applyFont="1" applyFill="1" applyBorder="1" applyAlignment="1">
      <alignment horizontal="left" vertical="center"/>
    </xf>
    <xf numFmtId="0" fontId="29" fillId="0" borderId="2" xfId="0" applyFont="1" applyFill="1" applyBorder="1" applyAlignment="1">
      <alignment horizontal="left" vertical="center"/>
    </xf>
    <xf numFmtId="0" fontId="30" fillId="8" borderId="2" xfId="0" applyFont="1" applyFill="1" applyBorder="1" applyAlignment="1">
      <alignment horizontal="left" vertical="center" wrapText="1"/>
    </xf>
    <xf numFmtId="0" fontId="22" fillId="0" borderId="2" xfId="0" applyFont="1" applyBorder="1" applyAlignment="1">
      <alignment horizontal="left" vertical="center"/>
    </xf>
    <xf numFmtId="0" fontId="28" fillId="8" borderId="23" xfId="0" applyFont="1" applyFill="1" applyBorder="1" applyAlignment="1">
      <alignment horizontal="left" vertical="center"/>
    </xf>
    <xf numFmtId="0" fontId="28" fillId="8" borderId="24" xfId="0" applyFont="1" applyFill="1" applyBorder="1" applyAlignment="1">
      <alignment horizontal="left" vertical="center"/>
    </xf>
    <xf numFmtId="0" fontId="21" fillId="0" borderId="9"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21" fillId="0" borderId="0" xfId="0" applyFont="1" applyBorder="1" applyAlignment="1">
      <alignment horizontal="center" vertical="center"/>
    </xf>
    <xf numFmtId="0" fontId="21" fillId="0" borderId="6" xfId="0" applyFont="1" applyBorder="1" applyAlignment="1">
      <alignment horizontal="center" vertical="center"/>
    </xf>
    <xf numFmtId="0" fontId="21" fillId="0" borderId="5" xfId="0" applyFont="1" applyBorder="1" applyAlignment="1">
      <alignment horizontal="center" vertical="center"/>
    </xf>
    <xf numFmtId="0" fontId="21" fillId="0" borderId="22"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9" fillId="0" borderId="40" xfId="0" applyFont="1" applyFill="1" applyBorder="1" applyAlignment="1">
      <alignment horizontal="left" vertical="center"/>
    </xf>
    <xf numFmtId="0" fontId="29" fillId="0" borderId="41" xfId="0" applyFont="1" applyFill="1" applyBorder="1" applyAlignment="1">
      <alignment horizontal="left" vertical="center"/>
    </xf>
    <xf numFmtId="0" fontId="29" fillId="0" borderId="42" xfId="0" applyFont="1" applyFill="1" applyBorder="1" applyAlignment="1">
      <alignment horizontal="left" vertical="center"/>
    </xf>
    <xf numFmtId="0" fontId="28" fillId="3" borderId="23" xfId="0" applyFont="1" applyFill="1" applyBorder="1" applyAlignment="1">
      <alignment horizontal="left" vertical="top" wrapText="1"/>
    </xf>
    <xf numFmtId="0" fontId="28" fillId="3" borderId="24" xfId="0" applyFont="1" applyFill="1" applyBorder="1" applyAlignment="1">
      <alignment horizontal="left" vertical="top" wrapText="1"/>
    </xf>
    <xf numFmtId="0" fontId="28" fillId="3" borderId="25" xfId="0" applyFont="1" applyFill="1" applyBorder="1" applyAlignment="1">
      <alignment horizontal="left" vertical="top" wrapText="1"/>
    </xf>
    <xf numFmtId="0" fontId="28" fillId="3" borderId="26" xfId="0" applyFont="1" applyFill="1" applyBorder="1" applyAlignment="1">
      <alignment horizontal="left" vertical="top" wrapText="1"/>
    </xf>
    <xf numFmtId="0" fontId="28" fillId="3" borderId="2" xfId="0" applyFont="1" applyFill="1" applyBorder="1" applyAlignment="1">
      <alignment horizontal="left" vertical="top" wrapText="1"/>
    </xf>
    <xf numFmtId="0" fontId="28" fillId="3" borderId="27" xfId="0" applyFont="1" applyFill="1" applyBorder="1" applyAlignment="1">
      <alignment horizontal="left" vertical="top" wrapText="1"/>
    </xf>
    <xf numFmtId="0" fontId="28" fillId="3" borderId="45" xfId="0" applyFont="1" applyFill="1" applyBorder="1" applyAlignment="1">
      <alignment horizontal="left" vertical="top" wrapText="1"/>
    </xf>
    <xf numFmtId="0" fontId="28" fillId="3" borderId="28" xfId="0" applyFont="1" applyFill="1" applyBorder="1" applyAlignment="1">
      <alignment horizontal="left" vertical="top" wrapText="1"/>
    </xf>
    <xf numFmtId="0" fontId="28" fillId="3" borderId="46" xfId="0" applyFont="1" applyFill="1" applyBorder="1" applyAlignment="1">
      <alignment horizontal="left" vertical="top" wrapText="1"/>
    </xf>
    <xf numFmtId="0" fontId="28" fillId="8" borderId="2" xfId="0" applyFont="1" applyFill="1" applyBorder="1" applyAlignment="1">
      <alignment horizontal="left" vertical="center" wrapText="1"/>
    </xf>
    <xf numFmtId="0" fontId="29" fillId="0" borderId="34" xfId="0" applyFont="1" applyFill="1" applyBorder="1" applyAlignment="1">
      <alignment horizontal="left" vertical="center"/>
    </xf>
    <xf numFmtId="0" fontId="29" fillId="0" borderId="24" xfId="0" applyFont="1" applyFill="1" applyBorder="1" applyAlignment="1">
      <alignment horizontal="left" vertical="center"/>
    </xf>
    <xf numFmtId="0" fontId="29" fillId="0" borderId="34" xfId="0" applyFont="1" applyFill="1" applyBorder="1" applyAlignment="1">
      <alignment horizontal="center" vertical="center"/>
    </xf>
    <xf numFmtId="0" fontId="29" fillId="0" borderId="35" xfId="0" applyFont="1" applyFill="1" applyBorder="1" applyAlignment="1">
      <alignment horizontal="center" vertical="center"/>
    </xf>
    <xf numFmtId="0" fontId="29" fillId="0" borderId="43" xfId="0" applyFont="1" applyFill="1" applyBorder="1" applyAlignment="1">
      <alignment horizontal="center" vertical="center"/>
    </xf>
    <xf numFmtId="0" fontId="46" fillId="0" borderId="2" xfId="0" applyFont="1" applyBorder="1" applyAlignment="1">
      <alignment horizontal="center" vertical="center" wrapText="1"/>
    </xf>
    <xf numFmtId="0" fontId="17" fillId="18" borderId="2" xfId="0" applyFont="1" applyFill="1" applyBorder="1" applyAlignment="1">
      <alignment horizontal="center" vertical="center"/>
    </xf>
    <xf numFmtId="0" fontId="17" fillId="18" borderId="34" xfId="0" applyFont="1" applyFill="1" applyBorder="1" applyAlignment="1">
      <alignment horizontal="center" vertical="center"/>
    </xf>
    <xf numFmtId="0" fontId="17" fillId="18" borderId="35" xfId="0" applyFont="1" applyFill="1" applyBorder="1" applyAlignment="1">
      <alignment horizontal="center" vertical="center"/>
    </xf>
    <xf numFmtId="0" fontId="17" fillId="18" borderId="36" xfId="0" applyFont="1" applyFill="1" applyBorder="1" applyAlignment="1">
      <alignment horizontal="center" vertical="center"/>
    </xf>
    <xf numFmtId="0" fontId="55" fillId="5" borderId="22" xfId="0" applyFont="1" applyFill="1" applyBorder="1" applyAlignment="1">
      <alignment horizontal="center" vertical="center" wrapText="1"/>
    </xf>
    <xf numFmtId="0" fontId="55" fillId="5" borderId="7" xfId="0" applyFont="1" applyFill="1" applyBorder="1" applyAlignment="1">
      <alignment horizontal="center" vertical="center" wrapText="1"/>
    </xf>
    <xf numFmtId="0" fontId="55" fillId="5" borderId="8" xfId="0" applyFont="1" applyFill="1" applyBorder="1" applyAlignment="1">
      <alignment horizontal="center" vertical="center" wrapText="1"/>
    </xf>
    <xf numFmtId="0" fontId="54" fillId="5" borderId="29" xfId="0" applyFont="1" applyFill="1" applyBorder="1" applyAlignment="1">
      <alignment horizontal="center" vertical="center" textRotation="90" wrapText="1"/>
    </xf>
    <xf numFmtId="0" fontId="54" fillId="5" borderId="37" xfId="0" applyFont="1" applyFill="1" applyBorder="1" applyAlignment="1">
      <alignment horizontal="center" vertical="center" textRotation="91" wrapText="1"/>
    </xf>
    <xf numFmtId="0" fontId="54" fillId="5" borderId="38" xfId="0" applyFont="1" applyFill="1" applyBorder="1" applyAlignment="1">
      <alignment horizontal="center" vertical="center" textRotation="91" wrapText="1"/>
    </xf>
    <xf numFmtId="0" fontId="54" fillId="5" borderId="39" xfId="0" applyFont="1" applyFill="1" applyBorder="1" applyAlignment="1">
      <alignment horizontal="center" vertical="center" textRotation="91" wrapText="1"/>
    </xf>
    <xf numFmtId="0" fontId="49" fillId="3" borderId="12" xfId="0" applyFont="1" applyFill="1" applyBorder="1" applyAlignment="1">
      <alignment horizontal="center" vertical="center" wrapText="1"/>
    </xf>
    <xf numFmtId="0" fontId="49" fillId="3" borderId="16" xfId="0" applyFont="1" applyFill="1" applyBorder="1" applyAlignment="1">
      <alignment horizontal="center" vertical="center" wrapText="1"/>
    </xf>
    <xf numFmtId="0" fontId="49" fillId="3" borderId="15" xfId="0" applyFont="1" applyFill="1" applyBorder="1" applyAlignment="1">
      <alignment horizontal="center" vertical="center" wrapText="1"/>
    </xf>
    <xf numFmtId="0" fontId="19" fillId="3" borderId="12" xfId="0" applyFont="1" applyFill="1" applyBorder="1" applyAlignment="1">
      <alignment horizontal="center" vertical="center" textRotation="90" wrapText="1"/>
    </xf>
    <xf numFmtId="0" fontId="19" fillId="3" borderId="16" xfId="0" applyFont="1" applyFill="1" applyBorder="1" applyAlignment="1">
      <alignment horizontal="center" vertical="center" textRotation="90" wrapText="1"/>
    </xf>
    <xf numFmtId="0" fontId="20" fillId="3" borderId="2" xfId="0" applyFont="1" applyFill="1" applyBorder="1" applyAlignment="1">
      <alignment horizontal="center" vertical="center" wrapText="1"/>
    </xf>
    <xf numFmtId="0" fontId="19" fillId="3" borderId="15" xfId="0" applyFont="1" applyFill="1" applyBorder="1" applyAlignment="1">
      <alignment horizontal="center" vertical="center" textRotation="90" wrapText="1"/>
    </xf>
    <xf numFmtId="0" fontId="58" fillId="5" borderId="29" xfId="0" applyFont="1" applyFill="1" applyBorder="1" applyAlignment="1">
      <alignment horizontal="center" vertical="center" textRotation="90" wrapText="1"/>
    </xf>
    <xf numFmtId="0" fontId="30" fillId="6" borderId="30"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30" fillId="6" borderId="31" xfId="0" applyFont="1" applyFill="1" applyBorder="1" applyAlignment="1">
      <alignment horizontal="center" vertical="center" wrapText="1"/>
    </xf>
    <xf numFmtId="0" fontId="58" fillId="5" borderId="29" xfId="0" applyFont="1" applyFill="1" applyBorder="1" applyAlignment="1">
      <alignment horizontal="center" vertical="center" wrapText="1"/>
    </xf>
    <xf numFmtId="0" fontId="26" fillId="15" borderId="32" xfId="0" applyFont="1" applyFill="1" applyBorder="1" applyAlignment="1">
      <alignment horizontal="center" vertical="center" wrapText="1"/>
    </xf>
    <xf numFmtId="0" fontId="26" fillId="15" borderId="33" xfId="0" applyFont="1" applyFill="1" applyBorder="1" applyAlignment="1">
      <alignment horizontal="center" vertical="center" wrapText="1"/>
    </xf>
    <xf numFmtId="0" fontId="23" fillId="17" borderId="22" xfId="0" applyFont="1" applyFill="1" applyBorder="1" applyAlignment="1">
      <alignment horizontal="center" vertical="center" wrapText="1"/>
    </xf>
    <xf numFmtId="0" fontId="23" fillId="17" borderId="7" xfId="0" applyFont="1" applyFill="1" applyBorder="1" applyAlignment="1">
      <alignment horizontal="center" vertical="center" wrapText="1"/>
    </xf>
    <xf numFmtId="0" fontId="23" fillId="17" borderId="8" xfId="0" applyFont="1" applyFill="1" applyBorder="1" applyAlignment="1">
      <alignment horizontal="center" vertical="center" wrapText="1"/>
    </xf>
    <xf numFmtId="0" fontId="60" fillId="5" borderId="29" xfId="0" applyFont="1" applyFill="1" applyBorder="1" applyAlignment="1">
      <alignment horizontal="center" vertical="center" wrapText="1"/>
    </xf>
    <xf numFmtId="0" fontId="54" fillId="5" borderId="22" xfId="0" applyFont="1" applyFill="1" applyBorder="1" applyAlignment="1">
      <alignment horizontal="center" vertical="center" wrapText="1"/>
    </xf>
    <xf numFmtId="0" fontId="54" fillId="5" borderId="7" xfId="0" applyFont="1" applyFill="1" applyBorder="1" applyAlignment="1">
      <alignment horizontal="center" vertical="center" wrapText="1"/>
    </xf>
    <xf numFmtId="0" fontId="54" fillId="5" borderId="8" xfId="0" applyFont="1" applyFill="1" applyBorder="1" applyAlignment="1">
      <alignment horizontal="center" vertical="center" wrapText="1"/>
    </xf>
    <xf numFmtId="0" fontId="44" fillId="0" borderId="2" xfId="0" applyFont="1" applyBorder="1" applyAlignment="1">
      <alignment horizontal="center" vertical="center" wrapText="1"/>
    </xf>
    <xf numFmtId="0" fontId="46" fillId="0" borderId="2" xfId="0" applyFont="1" applyFill="1" applyBorder="1" applyAlignment="1">
      <alignment horizontal="center" vertical="center" wrapText="1"/>
    </xf>
    <xf numFmtId="0" fontId="59" fillId="11" borderId="2" xfId="0" applyFont="1" applyFill="1" applyBorder="1" applyAlignment="1">
      <alignment horizontal="center" vertical="center" wrapText="1"/>
    </xf>
    <xf numFmtId="0" fontId="19" fillId="16" borderId="2" xfId="0" applyFont="1" applyFill="1" applyBorder="1" applyAlignment="1">
      <alignment horizontal="center" vertical="center" textRotation="90" wrapText="1"/>
    </xf>
    <xf numFmtId="0" fontId="19" fillId="3" borderId="2" xfId="0" applyFont="1" applyFill="1" applyBorder="1" applyAlignment="1">
      <alignment horizontal="center" vertical="center" textRotation="90" wrapText="1"/>
    </xf>
    <xf numFmtId="0" fontId="19" fillId="8" borderId="2"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33" fillId="3" borderId="9"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6" xfId="0" applyFont="1" applyFill="1" applyBorder="1" applyAlignment="1">
      <alignment horizontal="center" vertical="center"/>
    </xf>
    <xf numFmtId="0" fontId="33" fillId="3" borderId="22" xfId="0" applyFont="1" applyFill="1" applyBorder="1" applyAlignment="1">
      <alignment horizontal="center" vertical="center"/>
    </xf>
    <xf numFmtId="0" fontId="33" fillId="3" borderId="8" xfId="0" applyFont="1" applyFill="1" applyBorder="1" applyAlignment="1">
      <alignment horizontal="center" vertical="center"/>
    </xf>
    <xf numFmtId="0" fontId="4" fillId="0" borderId="9" xfId="0" applyFont="1" applyFill="1" applyBorder="1" applyAlignment="1">
      <alignment horizontal="center"/>
    </xf>
    <xf numFmtId="0" fontId="4" fillId="0" borderId="5" xfId="0" applyFont="1"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
    </xf>
    <xf numFmtId="0" fontId="4" fillId="0" borderId="22" xfId="0" applyFont="1" applyFill="1" applyBorder="1" applyAlignment="1">
      <alignment horizontal="center"/>
    </xf>
    <xf numFmtId="0" fontId="4" fillId="0" borderId="8" xfId="0" applyFont="1" applyFill="1" applyBorder="1" applyAlignment="1">
      <alignment horizontal="center"/>
    </xf>
    <xf numFmtId="0" fontId="50" fillId="0" borderId="20" xfId="0" applyFont="1" applyFill="1" applyBorder="1" applyAlignment="1">
      <alignment horizontal="center" vertical="center" wrapText="1"/>
    </xf>
    <xf numFmtId="0" fontId="50" fillId="0" borderId="50" xfId="0" applyFont="1" applyFill="1" applyBorder="1" applyAlignment="1">
      <alignment horizontal="center" vertical="center" wrapText="1"/>
    </xf>
    <xf numFmtId="0" fontId="27" fillId="0" borderId="2" xfId="0" applyFont="1" applyFill="1" applyBorder="1" applyAlignment="1">
      <alignment horizontal="center" vertical="justify" wrapText="1"/>
    </xf>
    <xf numFmtId="0" fontId="50" fillId="0" borderId="49" xfId="0" applyFont="1" applyFill="1" applyBorder="1" applyAlignment="1">
      <alignment horizontal="center" vertical="top" wrapText="1"/>
    </xf>
    <xf numFmtId="0" fontId="27" fillId="0" borderId="34" xfId="0" applyFont="1" applyFill="1" applyBorder="1" applyAlignment="1">
      <alignment horizontal="center"/>
    </xf>
    <xf numFmtId="0" fontId="27" fillId="0" borderId="35" xfId="0" applyFont="1" applyFill="1" applyBorder="1" applyAlignment="1">
      <alignment horizontal="center"/>
    </xf>
    <xf numFmtId="0" fontId="27" fillId="0" borderId="36" xfId="0" applyFont="1" applyFill="1" applyBorder="1" applyAlignment="1">
      <alignment horizontal="center"/>
    </xf>
    <xf numFmtId="0" fontId="50" fillId="0" borderId="7" xfId="0" applyFont="1" applyFill="1" applyBorder="1" applyAlignment="1">
      <alignment horizontal="center" vertical="top" wrapText="1"/>
    </xf>
    <xf numFmtId="0" fontId="52" fillId="0" borderId="20" xfId="0" applyFont="1" applyBorder="1" applyAlignment="1">
      <alignment horizontal="center"/>
    </xf>
    <xf numFmtId="0" fontId="52" fillId="0" borderId="49" xfId="0" applyFont="1" applyBorder="1" applyAlignment="1">
      <alignment horizontal="center"/>
    </xf>
    <xf numFmtId="0" fontId="52" fillId="0" borderId="17" xfId="0" applyFont="1" applyBorder="1" applyAlignment="1">
      <alignment horizontal="center"/>
    </xf>
    <xf numFmtId="0" fontId="52" fillId="0" borderId="20" xfId="0" applyFont="1" applyBorder="1" applyAlignment="1">
      <alignment horizontal="center" vertical="center"/>
    </xf>
    <xf numFmtId="0" fontId="52" fillId="0" borderId="49" xfId="0" applyFont="1" applyBorder="1" applyAlignment="1">
      <alignment horizontal="center" vertical="center"/>
    </xf>
    <xf numFmtId="0" fontId="52" fillId="0" borderId="17" xfId="0" applyFont="1" applyBorder="1" applyAlignment="1">
      <alignment horizontal="center" vertical="center"/>
    </xf>
    <xf numFmtId="0" fontId="50" fillId="0" borderId="9"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27" fillId="0" borderId="3" xfId="0" applyFont="1" applyBorder="1" applyAlignment="1">
      <alignment horizontal="center"/>
    </xf>
    <xf numFmtId="0" fontId="27" fillId="0" borderId="0" xfId="0" applyFont="1" applyBorder="1" applyAlignment="1">
      <alignment horizontal="center"/>
    </xf>
    <xf numFmtId="0" fontId="51" fillId="0" borderId="9"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Border="1" applyAlignment="1">
      <alignment horizontal="center" vertical="center" wrapText="1"/>
    </xf>
    <xf numFmtId="0" fontId="62" fillId="14" borderId="20" xfId="0" applyFont="1" applyFill="1" applyBorder="1" applyAlignment="1">
      <alignment horizontal="center" vertical="center" wrapText="1"/>
    </xf>
    <xf numFmtId="0" fontId="51" fillId="14" borderId="49" xfId="0" applyFont="1" applyFill="1" applyBorder="1" applyAlignment="1">
      <alignment horizontal="center" vertical="center" wrapText="1"/>
    </xf>
    <xf numFmtId="0" fontId="51" fillId="14" borderId="17" xfId="0" applyFont="1" applyFill="1" applyBorder="1" applyAlignment="1">
      <alignment horizontal="center" vertical="center" wrapText="1"/>
    </xf>
    <xf numFmtId="0" fontId="51" fillId="0" borderId="22" xfId="0" applyFont="1" applyBorder="1" applyAlignment="1">
      <alignment horizontal="center" vertical="top" wrapText="1"/>
    </xf>
    <xf numFmtId="0" fontId="51" fillId="0" borderId="8" xfId="0" applyFont="1" applyBorder="1" applyAlignment="1">
      <alignment horizontal="center" vertical="top" wrapText="1"/>
    </xf>
    <xf numFmtId="0" fontId="51" fillId="0" borderId="10" xfId="0" applyFont="1" applyBorder="1" applyAlignment="1">
      <alignment horizontal="center" vertical="center" wrapText="1"/>
    </xf>
    <xf numFmtId="0" fontId="51" fillId="0" borderId="29"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10" xfId="0" applyFont="1" applyBorder="1" applyAlignment="1">
      <alignment horizontal="center" wrapText="1"/>
    </xf>
    <xf numFmtId="0" fontId="51" fillId="0" borderId="18" xfId="0" applyFont="1" applyBorder="1" applyAlignment="1">
      <alignment horizontal="center" wrapText="1"/>
    </xf>
    <xf numFmtId="0" fontId="51" fillId="0" borderId="68" xfId="0" applyFont="1" applyBorder="1" applyAlignment="1">
      <alignment horizontal="center" wrapText="1"/>
    </xf>
    <xf numFmtId="0" fontId="51" fillId="0" borderId="56" xfId="0" applyFont="1" applyBorder="1" applyAlignment="1">
      <alignment horizontal="center" wrapText="1"/>
    </xf>
    <xf numFmtId="0" fontId="51" fillId="0" borderId="70" xfId="0" applyFont="1" applyFill="1" applyBorder="1" applyAlignment="1">
      <alignment horizontal="center" wrapText="1"/>
    </xf>
    <xf numFmtId="0" fontId="51" fillId="0" borderId="71" xfId="0" applyFont="1" applyFill="1" applyBorder="1" applyAlignment="1">
      <alignment horizontal="center" wrapText="1"/>
    </xf>
    <xf numFmtId="0" fontId="51" fillId="0" borderId="9" xfId="0" applyFont="1" applyBorder="1" applyAlignment="1">
      <alignment horizontal="center" vertical="top" wrapText="1"/>
    </xf>
    <xf numFmtId="0" fontId="51" fillId="0" borderId="5" xfId="0" applyFont="1" applyBorder="1" applyAlignment="1">
      <alignment horizontal="center" vertical="top" wrapText="1"/>
    </xf>
    <xf numFmtId="0" fontId="51" fillId="0" borderId="20" xfId="0" applyFont="1" applyBorder="1" applyAlignment="1">
      <alignment horizontal="center" vertical="top" wrapText="1"/>
    </xf>
    <xf numFmtId="0" fontId="51" fillId="0" borderId="49" xfId="0" applyFont="1" applyBorder="1" applyAlignment="1">
      <alignment horizontal="center" vertical="top" wrapText="1"/>
    </xf>
    <xf numFmtId="0" fontId="51" fillId="0" borderId="17" xfId="0" applyFont="1" applyBorder="1" applyAlignment="1">
      <alignment horizontal="center" vertical="top" wrapText="1"/>
    </xf>
    <xf numFmtId="0" fontId="50" fillId="0" borderId="63" xfId="0" applyFont="1" applyBorder="1" applyAlignment="1">
      <alignment horizontal="center" vertical="center" wrapText="1"/>
    </xf>
    <xf numFmtId="0" fontId="50" fillId="0" borderId="56" xfId="0" applyFont="1" applyBorder="1" applyAlignment="1">
      <alignment horizontal="center" vertical="center" wrapText="1"/>
    </xf>
    <xf numFmtId="0" fontId="50" fillId="0" borderId="64"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72" xfId="0" applyFont="1" applyBorder="1" applyAlignment="1">
      <alignment horizontal="center" vertical="center" wrapText="1"/>
    </xf>
    <xf numFmtId="0" fontId="50" fillId="0" borderId="73" xfId="0" applyFont="1" applyBorder="1" applyAlignment="1">
      <alignment horizontal="center" vertical="center" wrapText="1"/>
    </xf>
    <xf numFmtId="0" fontId="59" fillId="0" borderId="9" xfId="0" applyFont="1" applyBorder="1" applyAlignment="1">
      <alignment horizontal="center" vertical="center" wrapText="1"/>
    </xf>
    <xf numFmtId="0" fontId="26" fillId="0" borderId="4" xfId="0" applyFont="1" applyBorder="1" applyAlignment="1">
      <alignment vertical="center"/>
    </xf>
    <xf numFmtId="0" fontId="26" fillId="0" borderId="5" xfId="0" applyFont="1" applyBorder="1" applyAlignment="1">
      <alignment vertical="center"/>
    </xf>
    <xf numFmtId="0" fontId="26" fillId="0" borderId="22"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vertical="center"/>
    </xf>
    <xf numFmtId="0" fontId="26" fillId="0" borderId="9"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50" fillId="0" borderId="68" xfId="0" applyFont="1" applyBorder="1" applyAlignment="1">
      <alignment horizontal="center" vertical="center" wrapText="1"/>
    </xf>
    <xf numFmtId="0" fontId="50" fillId="0" borderId="70" xfId="0" applyFont="1" applyBorder="1" applyAlignment="1">
      <alignment horizontal="center" vertical="center" wrapText="1"/>
    </xf>
    <xf numFmtId="0" fontId="50" fillId="0" borderId="68"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61" fillId="0" borderId="69" xfId="0" applyFont="1" applyFill="1" applyBorder="1" applyAlignment="1">
      <alignment horizontal="center" vertical="center" wrapText="1"/>
    </xf>
    <xf numFmtId="0" fontId="50" fillId="0" borderId="67" xfId="0" applyFont="1" applyFill="1" applyBorder="1" applyAlignment="1">
      <alignment horizontal="center" vertical="center" wrapText="1"/>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22"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51" fillId="0" borderId="3"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7" xfId="0" applyFont="1" applyBorder="1" applyAlignment="1">
      <alignment horizontal="center" vertical="top" wrapText="1"/>
    </xf>
    <xf numFmtId="0" fontId="26" fillId="0" borderId="9" xfId="0" applyFont="1" applyBorder="1" applyAlignment="1">
      <alignment horizontal="center" vertical="center"/>
    </xf>
    <xf numFmtId="0" fontId="26" fillId="0" borderId="9"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50" fillId="0" borderId="63" xfId="0" applyFont="1" applyFill="1" applyBorder="1" applyAlignment="1">
      <alignment horizontal="center" vertical="center" wrapText="1"/>
    </xf>
    <xf numFmtId="0" fontId="50" fillId="0" borderId="64" xfId="0" applyFont="1" applyFill="1" applyBorder="1" applyAlignment="1">
      <alignment horizontal="center" vertical="center" wrapText="1"/>
    </xf>
    <xf numFmtId="0" fontId="50" fillId="0" borderId="65" xfId="0" applyFont="1" applyFill="1" applyBorder="1" applyAlignment="1">
      <alignment horizontal="center" vertical="center" wrapText="1"/>
    </xf>
    <xf numFmtId="0" fontId="50" fillId="0" borderId="66" xfId="0" applyFont="1" applyFill="1" applyBorder="1" applyAlignment="1">
      <alignment horizontal="justify" vertical="top" wrapText="1"/>
    </xf>
    <xf numFmtId="0" fontId="50" fillId="0" borderId="67" xfId="0" applyFont="1" applyFill="1" applyBorder="1" applyAlignment="1">
      <alignment horizontal="justify" vertical="top" wrapText="1"/>
    </xf>
    <xf numFmtId="0" fontId="16" fillId="0" borderId="74" xfId="8" applyFont="1" applyBorder="1" applyAlignment="1">
      <alignment horizontal="left" vertical="center" wrapText="1"/>
    </xf>
    <xf numFmtId="0" fontId="16" fillId="0" borderId="0" xfId="8" applyFont="1" applyBorder="1" applyAlignment="1">
      <alignment horizontal="left" vertical="center" wrapText="1"/>
    </xf>
    <xf numFmtId="0" fontId="16" fillId="0" borderId="0" xfId="8" applyFont="1" applyAlignment="1">
      <alignment horizontal="left" vertical="center" wrapText="1"/>
    </xf>
    <xf numFmtId="0" fontId="30" fillId="0" borderId="64" xfId="8" applyFont="1" applyBorder="1" applyAlignment="1">
      <alignment horizontal="center" vertical="center" textRotation="255" wrapText="1"/>
    </xf>
    <xf numFmtId="0" fontId="24" fillId="0" borderId="75" xfId="8" applyFont="1" applyBorder="1" applyAlignment="1">
      <alignment horizontal="center" vertical="center" textRotation="255" wrapText="1"/>
    </xf>
    <xf numFmtId="0" fontId="24" fillId="0" borderId="76" xfId="8" applyFont="1" applyBorder="1" applyAlignment="1">
      <alignment horizontal="center" vertical="center" textRotation="255" wrapText="1"/>
    </xf>
    <xf numFmtId="0" fontId="25" fillId="0" borderId="77" xfId="8" applyFont="1" applyBorder="1" applyAlignment="1">
      <alignment horizontal="center" vertical="center" wrapText="1"/>
    </xf>
    <xf numFmtId="0" fontId="25" fillId="0" borderId="78" xfId="8" applyFont="1" applyBorder="1" applyAlignment="1">
      <alignment horizontal="center" vertical="center" wrapText="1"/>
    </xf>
    <xf numFmtId="0" fontId="25" fillId="0" borderId="79" xfId="8" applyFont="1" applyBorder="1" applyAlignment="1">
      <alignment horizontal="center" vertical="center" wrapText="1"/>
    </xf>
    <xf numFmtId="0" fontId="21" fillId="19" borderId="9" xfId="0" applyFont="1" applyFill="1" applyBorder="1" applyAlignment="1">
      <alignment horizontal="center" vertical="center"/>
    </xf>
    <xf numFmtId="0" fontId="21" fillId="19" borderId="4" xfId="0" applyFont="1" applyFill="1" applyBorder="1" applyAlignment="1">
      <alignment horizontal="center" vertical="center"/>
    </xf>
    <xf numFmtId="0" fontId="21" fillId="19" borderId="3" xfId="0" applyFont="1" applyFill="1" applyBorder="1" applyAlignment="1">
      <alignment horizontal="center" vertical="center"/>
    </xf>
    <xf numFmtId="0" fontId="21" fillId="19" borderId="0" xfId="0" applyFont="1" applyFill="1" applyBorder="1" applyAlignment="1">
      <alignment horizontal="center" vertical="center"/>
    </xf>
    <xf numFmtId="0" fontId="21" fillId="19" borderId="6" xfId="0" applyFont="1" applyFill="1" applyBorder="1" applyAlignment="1">
      <alignment horizontal="center" vertical="center"/>
    </xf>
    <xf numFmtId="0" fontId="21" fillId="19" borderId="5" xfId="0" applyFont="1" applyFill="1" applyBorder="1" applyAlignment="1">
      <alignment horizontal="center" vertical="center"/>
    </xf>
    <xf numFmtId="0" fontId="21" fillId="19" borderId="22" xfId="0" applyFont="1" applyFill="1" applyBorder="1" applyAlignment="1">
      <alignment horizontal="center" vertical="center"/>
    </xf>
    <xf numFmtId="0" fontId="21" fillId="19" borderId="7" xfId="0" applyFont="1" applyFill="1" applyBorder="1" applyAlignment="1">
      <alignment horizontal="center" vertical="center"/>
    </xf>
    <xf numFmtId="0" fontId="21" fillId="19" borderId="8" xfId="0" applyFont="1" applyFill="1" applyBorder="1" applyAlignment="1">
      <alignment horizontal="center" vertical="center"/>
    </xf>
    <xf numFmtId="0" fontId="1" fillId="3" borderId="0" xfId="14" applyFont="1" applyFill="1" applyAlignment="1">
      <alignment wrapText="1"/>
    </xf>
    <xf numFmtId="0" fontId="1" fillId="3" borderId="0" xfId="14" applyFont="1" applyFill="1" applyAlignment="1">
      <alignment horizontal="center" vertical="center" wrapText="1"/>
    </xf>
    <xf numFmtId="0" fontId="1" fillId="3" borderId="0" xfId="14" applyFont="1" applyFill="1"/>
    <xf numFmtId="0" fontId="1" fillId="3" borderId="0" xfId="14" applyFont="1" applyFill="1" applyAlignment="1">
      <alignment horizontal="center"/>
    </xf>
    <xf numFmtId="0" fontId="63" fillId="3" borderId="0" xfId="14" applyFill="1"/>
    <xf numFmtId="0" fontId="63" fillId="3" borderId="0" xfId="14" applyFill="1" applyAlignment="1">
      <alignment horizontal="center"/>
    </xf>
    <xf numFmtId="0" fontId="4" fillId="3" borderId="23" xfId="14" applyFont="1" applyFill="1" applyBorder="1" applyAlignment="1">
      <alignment horizontal="center"/>
    </xf>
    <xf numFmtId="0" fontId="4" fillId="3" borderId="24" xfId="14" applyFont="1" applyFill="1" applyBorder="1" applyAlignment="1">
      <alignment horizontal="center"/>
    </xf>
    <xf numFmtId="0" fontId="64" fillId="3" borderId="24" xfId="14" applyFont="1" applyFill="1" applyBorder="1" applyAlignment="1">
      <alignment horizontal="center" vertical="center"/>
    </xf>
    <xf numFmtId="0" fontId="1" fillId="3" borderId="24" xfId="14" applyFont="1" applyFill="1" applyBorder="1" applyAlignment="1">
      <alignment horizontal="left" vertical="center"/>
    </xf>
    <xf numFmtId="0" fontId="1" fillId="3" borderId="25" xfId="14" applyFont="1" applyFill="1" applyBorder="1" applyAlignment="1">
      <alignment horizontal="left" vertical="center"/>
    </xf>
    <xf numFmtId="0" fontId="4" fillId="3" borderId="26" xfId="14" applyFont="1" applyFill="1" applyBorder="1" applyAlignment="1">
      <alignment horizontal="center"/>
    </xf>
    <xf numFmtId="0" fontId="4" fillId="3" borderId="2" xfId="14" applyFont="1" applyFill="1" applyBorder="1" applyAlignment="1">
      <alignment horizontal="center"/>
    </xf>
    <xf numFmtId="0" fontId="64" fillId="3" borderId="2" xfId="14" applyFont="1" applyFill="1" applyBorder="1" applyAlignment="1">
      <alignment horizontal="center" vertical="center"/>
    </xf>
    <xf numFmtId="0" fontId="1" fillId="3" borderId="2" xfId="14" applyFont="1" applyFill="1" applyBorder="1" applyAlignment="1">
      <alignment horizontal="left" vertical="center"/>
    </xf>
    <xf numFmtId="0" fontId="1" fillId="3" borderId="27" xfId="14" applyFont="1" applyFill="1" applyBorder="1" applyAlignment="1">
      <alignment horizontal="left" vertical="center"/>
    </xf>
    <xf numFmtId="0" fontId="4" fillId="3" borderId="45" xfId="14" applyFont="1" applyFill="1" applyBorder="1" applyAlignment="1">
      <alignment horizontal="center"/>
    </xf>
    <xf numFmtId="0" fontId="4" fillId="3" borderId="28" xfId="14" applyFont="1" applyFill="1" applyBorder="1" applyAlignment="1">
      <alignment horizontal="center"/>
    </xf>
    <xf numFmtId="0" fontId="64" fillId="3" borderId="28" xfId="14" applyFont="1" applyFill="1" applyBorder="1" applyAlignment="1">
      <alignment horizontal="center" vertical="center"/>
    </xf>
    <xf numFmtId="0" fontId="1" fillId="3" borderId="28" xfId="14" applyFont="1" applyFill="1" applyBorder="1" applyAlignment="1">
      <alignment horizontal="left" vertical="center"/>
    </xf>
    <xf numFmtId="0" fontId="1" fillId="3" borderId="46" xfId="14" applyFont="1" applyFill="1" applyBorder="1" applyAlignment="1">
      <alignment horizontal="left" vertical="center"/>
    </xf>
    <xf numFmtId="0" fontId="4" fillId="3" borderId="0" xfId="14" applyFont="1" applyFill="1" applyAlignment="1">
      <alignment horizontal="center"/>
    </xf>
    <xf numFmtId="0" fontId="64" fillId="3" borderId="0" xfId="14" applyFont="1" applyFill="1" applyAlignment="1">
      <alignment horizontal="center" vertical="center"/>
    </xf>
    <xf numFmtId="0" fontId="1" fillId="3" borderId="0" xfId="14" applyFont="1" applyFill="1" applyAlignment="1">
      <alignment horizontal="left" vertical="center"/>
    </xf>
    <xf numFmtId="0" fontId="5" fillId="20" borderId="2" xfId="14" applyFont="1" applyFill="1" applyBorder="1" applyAlignment="1">
      <alignment horizontal="center" vertical="center"/>
    </xf>
    <xf numFmtId="0" fontId="64" fillId="3" borderId="34" xfId="14" applyFont="1" applyFill="1" applyBorder="1" applyAlignment="1">
      <alignment horizontal="center" vertical="center"/>
    </xf>
    <xf numFmtId="0" fontId="64" fillId="3" borderId="35" xfId="14" applyFont="1" applyFill="1" applyBorder="1" applyAlignment="1">
      <alignment horizontal="center" vertical="center"/>
    </xf>
    <xf numFmtId="0" fontId="64" fillId="3" borderId="36" xfId="14" applyFont="1" applyFill="1" applyBorder="1" applyAlignment="1">
      <alignment horizontal="center" vertical="center"/>
    </xf>
    <xf numFmtId="0" fontId="64" fillId="3" borderId="80" xfId="14" applyFont="1" applyFill="1" applyBorder="1" applyAlignment="1">
      <alignment horizontal="center" vertical="center"/>
    </xf>
    <xf numFmtId="0" fontId="64" fillId="3" borderId="81" xfId="14" applyFont="1" applyFill="1" applyBorder="1" applyAlignment="1">
      <alignment horizontal="center" vertical="center"/>
    </xf>
    <xf numFmtId="0" fontId="64" fillId="3" borderId="11" xfId="14" applyFont="1" applyFill="1" applyBorder="1" applyAlignment="1">
      <alignment horizontal="center" vertical="center"/>
    </xf>
    <xf numFmtId="0" fontId="64" fillId="3" borderId="82" xfId="14" applyFont="1" applyFill="1" applyBorder="1" applyAlignment="1">
      <alignment horizontal="center" vertical="center"/>
    </xf>
    <xf numFmtId="0" fontId="64" fillId="3" borderId="38" xfId="14" applyFont="1" applyFill="1" applyBorder="1" applyAlignment="1">
      <alignment horizontal="center" vertical="center"/>
    </xf>
    <xf numFmtId="0" fontId="64" fillId="3" borderId="30" xfId="14" applyFont="1" applyFill="1" applyBorder="1" applyAlignment="1">
      <alignment horizontal="center" vertical="center"/>
    </xf>
    <xf numFmtId="17" fontId="64" fillId="3" borderId="80" xfId="14" applyNumberFormat="1" applyFont="1" applyFill="1" applyBorder="1" applyAlignment="1">
      <alignment horizontal="center" vertical="center"/>
    </xf>
    <xf numFmtId="0" fontId="65" fillId="20" borderId="83" xfId="14" applyFont="1" applyFill="1" applyBorder="1" applyAlignment="1">
      <alignment horizontal="center" vertical="center" wrapText="1"/>
    </xf>
    <xf numFmtId="0" fontId="65" fillId="20" borderId="83" xfId="14" applyFont="1" applyFill="1" applyBorder="1" applyAlignment="1">
      <alignment vertical="center" textRotation="90" wrapText="1"/>
    </xf>
    <xf numFmtId="0" fontId="65" fillId="20" borderId="40" xfId="14" applyFont="1" applyFill="1" applyBorder="1" applyAlignment="1">
      <alignment horizontal="center" vertical="center" wrapText="1"/>
    </xf>
    <xf numFmtId="0" fontId="65" fillId="20" borderId="84" xfId="14" applyFont="1" applyFill="1" applyBorder="1" applyAlignment="1">
      <alignment horizontal="center" vertical="center" wrapText="1"/>
    </xf>
    <xf numFmtId="0" fontId="65" fillId="20" borderId="41" xfId="14" applyFont="1" applyFill="1" applyBorder="1" applyAlignment="1">
      <alignment horizontal="center" vertical="center" wrapText="1"/>
    </xf>
    <xf numFmtId="0" fontId="65" fillId="20" borderId="24" xfId="14" applyFont="1" applyFill="1" applyBorder="1" applyAlignment="1">
      <alignment horizontal="center" vertical="center" wrapText="1"/>
    </xf>
    <xf numFmtId="0" fontId="65" fillId="0" borderId="0" xfId="14" applyFont="1" applyAlignment="1">
      <alignment horizontal="center" vertical="center" textRotation="90" wrapText="1"/>
    </xf>
    <xf numFmtId="0" fontId="65" fillId="20" borderId="16" xfId="14" applyFont="1" applyFill="1" applyBorder="1" applyAlignment="1">
      <alignment horizontal="center" vertical="center" wrapText="1"/>
    </xf>
    <xf numFmtId="0" fontId="65" fillId="20" borderId="16" xfId="14" applyFont="1" applyFill="1" applyBorder="1" applyAlignment="1">
      <alignment horizontal="center" vertical="center" textRotation="90" wrapText="1"/>
    </xf>
    <xf numFmtId="0" fontId="65" fillId="20" borderId="12" xfId="14" applyFont="1" applyFill="1" applyBorder="1" applyAlignment="1">
      <alignment horizontal="center" vertical="center" wrapText="1"/>
    </xf>
    <xf numFmtId="0" fontId="65" fillId="0" borderId="0" xfId="14" applyFont="1" applyAlignment="1">
      <alignment horizontal="center" vertical="center" wrapText="1"/>
    </xf>
    <xf numFmtId="0" fontId="1" fillId="3" borderId="2" xfId="14" applyFont="1" applyFill="1" applyBorder="1" applyAlignment="1" applyProtection="1">
      <alignment horizontal="center" vertical="center" wrapText="1"/>
      <protection locked="0"/>
    </xf>
    <xf numFmtId="0" fontId="1" fillId="3" borderId="2" xfId="14" applyFont="1" applyFill="1" applyBorder="1" applyAlignment="1" applyProtection="1">
      <alignment horizontal="center" vertical="center" wrapText="1"/>
      <protection locked="0"/>
    </xf>
    <xf numFmtId="0" fontId="1" fillId="3" borderId="2" xfId="14" applyFont="1" applyFill="1" applyBorder="1" applyAlignment="1" applyProtection="1">
      <alignment vertical="center" wrapText="1"/>
      <protection locked="0"/>
    </xf>
    <xf numFmtId="0" fontId="66" fillId="3" borderId="2" xfId="14" applyFont="1" applyFill="1" applyBorder="1" applyAlignment="1">
      <alignment horizontal="center" vertical="center" wrapText="1"/>
    </xf>
    <xf numFmtId="0" fontId="1" fillId="3" borderId="2" xfId="14" applyFont="1" applyFill="1" applyBorder="1" applyAlignment="1">
      <alignment horizontal="center" vertical="center" wrapText="1"/>
    </xf>
    <xf numFmtId="0" fontId="66" fillId="3" borderId="2" xfId="14" applyFont="1" applyFill="1" applyBorder="1" applyAlignment="1" applyProtection="1">
      <alignment horizontal="center" vertical="center" wrapText="1"/>
      <protection locked="0"/>
    </xf>
    <xf numFmtId="0" fontId="66" fillId="3" borderId="2" xfId="14" applyFont="1" applyFill="1" applyBorder="1" applyAlignment="1">
      <alignment horizontal="center" vertical="center"/>
    </xf>
    <xf numFmtId="1" fontId="1" fillId="3" borderId="2" xfId="14" applyNumberFormat="1" applyFont="1" applyFill="1" applyBorder="1" applyAlignment="1" applyProtection="1">
      <alignment horizontal="center" vertical="center"/>
      <protection locked="0"/>
    </xf>
    <xf numFmtId="0" fontId="67" fillId="3" borderId="2" xfId="14" applyFont="1" applyFill="1" applyBorder="1" applyAlignment="1" applyProtection="1">
      <alignment vertical="center" wrapText="1"/>
      <protection locked="0"/>
    </xf>
    <xf numFmtId="0" fontId="1" fillId="0" borderId="0" xfId="14" applyFont="1" applyProtection="1">
      <protection locked="0"/>
    </xf>
    <xf numFmtId="0" fontId="1" fillId="0" borderId="2" xfId="15" applyBorder="1" applyAlignment="1">
      <alignment horizontal="center" vertical="center" wrapText="1"/>
    </xf>
    <xf numFmtId="0" fontId="68" fillId="0" borderId="2" xfId="14" applyFont="1" applyBorder="1" applyAlignment="1">
      <alignment horizontal="justify" vertical="center" wrapText="1"/>
    </xf>
    <xf numFmtId="0" fontId="68" fillId="0" borderId="2" xfId="14" applyFont="1" applyBorder="1" applyAlignment="1">
      <alignment horizontal="center" vertical="center" wrapText="1"/>
    </xf>
    <xf numFmtId="0" fontId="1" fillId="0" borderId="0" xfId="14" applyFont="1"/>
    <xf numFmtId="0" fontId="69" fillId="3" borderId="2" xfId="14" applyFont="1" applyFill="1" applyBorder="1" applyAlignment="1" applyProtection="1">
      <alignment vertical="center" wrapText="1"/>
      <protection locked="0"/>
    </xf>
    <xf numFmtId="0" fontId="70" fillId="3" borderId="2" xfId="11" applyFont="1" applyFill="1" applyBorder="1" applyAlignment="1">
      <alignment horizontal="center" vertical="center" wrapText="1"/>
    </xf>
    <xf numFmtId="0" fontId="1" fillId="0" borderId="0" xfId="14" applyFont="1" applyAlignment="1">
      <alignment wrapText="1"/>
    </xf>
    <xf numFmtId="0" fontId="1" fillId="0" borderId="0" xfId="14" applyFont="1" applyAlignment="1">
      <alignment horizontal="center" vertical="center" wrapText="1"/>
    </xf>
    <xf numFmtId="0" fontId="1" fillId="0" borderId="0" xfId="14" applyFont="1" applyAlignment="1">
      <alignment horizontal="center"/>
    </xf>
    <xf numFmtId="0" fontId="63" fillId="0" borderId="0" xfId="14"/>
    <xf numFmtId="0" fontId="63" fillId="0" borderId="0" xfId="14" applyAlignment="1">
      <alignment horizontal="center"/>
    </xf>
  </cellXfs>
  <cellStyles count="16">
    <cellStyle name="Date" xfId="1" xr:uid="{00000000-0005-0000-0000-000001000000}"/>
    <cellStyle name="Fixed" xfId="2" xr:uid="{00000000-0005-0000-0000-000002000000}"/>
    <cellStyle name="Heading1" xfId="3" xr:uid="{00000000-0005-0000-0000-000003000000}"/>
    <cellStyle name="Heading2" xfId="4" xr:uid="{00000000-0005-0000-0000-000004000000}"/>
    <cellStyle name="Hipervínculo 2" xfId="5" xr:uid="{00000000-0005-0000-0000-000005000000}"/>
    <cellStyle name="Millares" xfId="6" builtinId="3"/>
    <cellStyle name="Normal" xfId="0" builtinId="0"/>
    <cellStyle name="Normal 2" xfId="7" xr:uid="{00000000-0005-0000-0000-000007000000}"/>
    <cellStyle name="Normal 2 13" xfId="15" xr:uid="{FB889A09-15E1-4133-946D-B9014FB58018}"/>
    <cellStyle name="Normal 2 2 2" xfId="8" xr:uid="{00000000-0005-0000-0000-000008000000}"/>
    <cellStyle name="Normal 2 3" xfId="9" xr:uid="{00000000-0005-0000-0000-000009000000}"/>
    <cellStyle name="Normal 3" xfId="10" xr:uid="{00000000-0005-0000-0000-00000A000000}"/>
    <cellStyle name="Normal 4" xfId="14" xr:uid="{221B2D5E-FCE4-46D4-B14C-2DF01626D593}"/>
    <cellStyle name="Normal_Pan_1_(1).Ries.coninsa_2_" xfId="11" xr:uid="{00000000-0005-0000-0000-00000B000000}"/>
    <cellStyle name="PSChar" xfId="12" xr:uid="{00000000-0005-0000-0000-00000C000000}"/>
    <cellStyle name="Total" xfId="13" builtinId="25" customBuiltin="1"/>
  </cellStyles>
  <dxfs count="3471">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darkUp">
          <fgColor indexed="11"/>
          <bgColor indexed="65"/>
        </patternFill>
      </fill>
    </dxf>
    <dxf>
      <fill>
        <patternFill patternType="lightDown">
          <fgColor indexed="34"/>
        </patternFill>
      </fill>
    </dxf>
    <dxf>
      <fill>
        <patternFill patternType="lightUp">
          <fgColor indexed="10"/>
          <bgColor indexed="65"/>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rgb="FFFF0000"/>
      </font>
    </dxf>
    <dxf>
      <font>
        <color rgb="FFFFFF00"/>
      </font>
    </dxf>
    <dxf>
      <font>
        <color rgb="FF00B050"/>
      </font>
    </dxf>
    <dxf>
      <font>
        <color rgb="FF00B050"/>
      </font>
    </dxf>
    <dxf>
      <font>
        <color rgb="FFFF0000"/>
      </font>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FF00"/>
      </font>
    </dxf>
    <dxf>
      <font>
        <color rgb="FF00B050"/>
      </font>
    </dxf>
    <dxf>
      <font>
        <color rgb="FF00B050"/>
      </font>
    </dxf>
    <dxf>
      <font>
        <color rgb="FFFF0000"/>
      </font>
    </dxf>
    <dxf>
      <font>
        <condense val="0"/>
        <extend val="0"/>
        <color rgb="FF006100"/>
      </font>
      <fill>
        <patternFill>
          <bgColor rgb="FFFF0000"/>
        </patternFill>
      </fill>
    </dxf>
    <dxf>
      <fill>
        <patternFill>
          <bgColor rgb="FF00B050"/>
        </patternFill>
      </fill>
    </dxf>
    <dxf>
      <fill>
        <patternFill>
          <bgColor rgb="FFFFFF0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1</xdr:row>
      <xdr:rowOff>180975</xdr:rowOff>
    </xdr:from>
    <xdr:to>
      <xdr:col>3</xdr:col>
      <xdr:colOff>504825</xdr:colOff>
      <xdr:row>4</xdr:row>
      <xdr:rowOff>38100</xdr:rowOff>
    </xdr:to>
    <xdr:pic>
      <xdr:nvPicPr>
        <xdr:cNvPr id="2" name="Imagen 1">
          <a:extLst>
            <a:ext uri="{FF2B5EF4-FFF2-40B4-BE49-F238E27FC236}">
              <a16:creationId xmlns:a16="http://schemas.microsoft.com/office/drawing/2014/main" id="{5DE87B5D-85B2-4FDB-A833-A6982C7C6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352425"/>
          <a:ext cx="25431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32</xdr:col>
          <xdr:colOff>152400</xdr:colOff>
          <xdr:row>13</xdr:row>
          <xdr:rowOff>628650</xdr:rowOff>
        </xdr:from>
        <xdr:to>
          <xdr:col>33</xdr:col>
          <xdr:colOff>209550</xdr:colOff>
          <xdr:row>13</xdr:row>
          <xdr:rowOff>1171575</xdr:rowOff>
        </xdr:to>
        <xdr:sp macro="" textlink="">
          <xdr:nvSpPr>
            <xdr:cNvPr id="56552" name="Check Box 232" hidden="1">
              <a:extLst>
                <a:ext uri="{63B3BB69-23CF-44E3-9099-C40C66FF867C}">
                  <a14:compatExt spid="_x0000_s56552"/>
                </a:ext>
                <a:ext uri="{FF2B5EF4-FFF2-40B4-BE49-F238E27FC236}">
                  <a16:creationId xmlns:a16="http://schemas.microsoft.com/office/drawing/2014/main" id="{00000000-0008-0000-0000-0000E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13</xdr:row>
          <xdr:rowOff>1504950</xdr:rowOff>
        </xdr:from>
        <xdr:to>
          <xdr:col>33</xdr:col>
          <xdr:colOff>190500</xdr:colOff>
          <xdr:row>13</xdr:row>
          <xdr:rowOff>2038350</xdr:rowOff>
        </xdr:to>
        <xdr:sp macro="" textlink="">
          <xdr:nvSpPr>
            <xdr:cNvPr id="56553" name="Check Box 233" hidden="1">
              <a:extLst>
                <a:ext uri="{63B3BB69-23CF-44E3-9099-C40C66FF867C}">
                  <a14:compatExt spid="_x0000_s56553"/>
                </a:ext>
                <a:ext uri="{FF2B5EF4-FFF2-40B4-BE49-F238E27FC236}">
                  <a16:creationId xmlns:a16="http://schemas.microsoft.com/office/drawing/2014/main" id="{00000000-0008-0000-0000-0000E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13</xdr:row>
          <xdr:rowOff>2371725</xdr:rowOff>
        </xdr:from>
        <xdr:to>
          <xdr:col>33</xdr:col>
          <xdr:colOff>209550</xdr:colOff>
          <xdr:row>13</xdr:row>
          <xdr:rowOff>2895600</xdr:rowOff>
        </xdr:to>
        <xdr:sp macro="" textlink="">
          <xdr:nvSpPr>
            <xdr:cNvPr id="56554" name="Check Box 234" hidden="1">
              <a:extLst>
                <a:ext uri="{63B3BB69-23CF-44E3-9099-C40C66FF867C}">
                  <a14:compatExt spid="_x0000_s56554"/>
                </a:ext>
                <a:ext uri="{FF2B5EF4-FFF2-40B4-BE49-F238E27FC236}">
                  <a16:creationId xmlns:a16="http://schemas.microsoft.com/office/drawing/2014/main" id="{00000000-0008-0000-0000-0000E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14</xdr:row>
          <xdr:rowOff>295275</xdr:rowOff>
        </xdr:from>
        <xdr:to>
          <xdr:col>33</xdr:col>
          <xdr:colOff>200025</xdr:colOff>
          <xdr:row>14</xdr:row>
          <xdr:rowOff>838200</xdr:rowOff>
        </xdr:to>
        <xdr:sp macro="" textlink="">
          <xdr:nvSpPr>
            <xdr:cNvPr id="56558" name="Check Box 238" hidden="1">
              <a:extLst>
                <a:ext uri="{63B3BB69-23CF-44E3-9099-C40C66FF867C}">
                  <a14:compatExt spid="_x0000_s56558"/>
                </a:ext>
                <a:ext uri="{FF2B5EF4-FFF2-40B4-BE49-F238E27FC236}">
                  <a16:creationId xmlns:a16="http://schemas.microsoft.com/office/drawing/2014/main" id="{00000000-0008-0000-0000-0000E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14</xdr:row>
          <xdr:rowOff>971550</xdr:rowOff>
        </xdr:from>
        <xdr:to>
          <xdr:col>33</xdr:col>
          <xdr:colOff>200025</xdr:colOff>
          <xdr:row>14</xdr:row>
          <xdr:rowOff>1504950</xdr:rowOff>
        </xdr:to>
        <xdr:sp macro="" textlink="">
          <xdr:nvSpPr>
            <xdr:cNvPr id="56559" name="Check Box 239" hidden="1">
              <a:extLst>
                <a:ext uri="{63B3BB69-23CF-44E3-9099-C40C66FF867C}">
                  <a14:compatExt spid="_x0000_s56559"/>
                </a:ext>
                <a:ext uri="{FF2B5EF4-FFF2-40B4-BE49-F238E27FC236}">
                  <a16:creationId xmlns:a16="http://schemas.microsoft.com/office/drawing/2014/main" id="{00000000-0008-0000-0000-0000E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14</xdr:row>
          <xdr:rowOff>1838325</xdr:rowOff>
        </xdr:from>
        <xdr:to>
          <xdr:col>33</xdr:col>
          <xdr:colOff>209550</xdr:colOff>
          <xdr:row>14</xdr:row>
          <xdr:rowOff>2095500</xdr:rowOff>
        </xdr:to>
        <xdr:sp macro="" textlink="">
          <xdr:nvSpPr>
            <xdr:cNvPr id="56560" name="Check Box 240" hidden="1">
              <a:extLst>
                <a:ext uri="{63B3BB69-23CF-44E3-9099-C40C66FF867C}">
                  <a14:compatExt spid="_x0000_s56560"/>
                </a:ext>
                <a:ext uri="{FF2B5EF4-FFF2-40B4-BE49-F238E27FC236}">
                  <a16:creationId xmlns:a16="http://schemas.microsoft.com/office/drawing/2014/main" id="{00000000-0008-0000-0000-0000F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15</xdr:row>
          <xdr:rowOff>9525</xdr:rowOff>
        </xdr:from>
        <xdr:to>
          <xdr:col>33</xdr:col>
          <xdr:colOff>190500</xdr:colOff>
          <xdr:row>15</xdr:row>
          <xdr:rowOff>9525</xdr:rowOff>
        </xdr:to>
        <xdr:sp macro="" textlink="">
          <xdr:nvSpPr>
            <xdr:cNvPr id="56561" name="Check Box 241" hidden="1">
              <a:extLst>
                <a:ext uri="{63B3BB69-23CF-44E3-9099-C40C66FF867C}">
                  <a14:compatExt spid="_x0000_s56561"/>
                </a:ext>
                <a:ext uri="{FF2B5EF4-FFF2-40B4-BE49-F238E27FC236}">
                  <a16:creationId xmlns:a16="http://schemas.microsoft.com/office/drawing/2014/main" id="{00000000-0008-0000-0000-0000F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104775</xdr:colOff>
          <xdr:row>15</xdr:row>
          <xdr:rowOff>0</xdr:rowOff>
        </xdr:from>
        <xdr:to>
          <xdr:col>33</xdr:col>
          <xdr:colOff>161925</xdr:colOff>
          <xdr:row>15</xdr:row>
          <xdr:rowOff>0</xdr:rowOff>
        </xdr:to>
        <xdr:sp macro="" textlink="">
          <xdr:nvSpPr>
            <xdr:cNvPr id="56562" name="Check Box 242" hidden="1">
              <a:extLst>
                <a:ext uri="{63B3BB69-23CF-44E3-9099-C40C66FF867C}">
                  <a14:compatExt spid="_x0000_s56562"/>
                </a:ext>
                <a:ext uri="{FF2B5EF4-FFF2-40B4-BE49-F238E27FC236}">
                  <a16:creationId xmlns:a16="http://schemas.microsoft.com/office/drawing/2014/main" id="{00000000-0008-0000-0000-0000F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15</xdr:row>
          <xdr:rowOff>790575</xdr:rowOff>
        </xdr:from>
        <xdr:to>
          <xdr:col>33</xdr:col>
          <xdr:colOff>209550</xdr:colOff>
          <xdr:row>15</xdr:row>
          <xdr:rowOff>1047750</xdr:rowOff>
        </xdr:to>
        <xdr:sp macro="" textlink="">
          <xdr:nvSpPr>
            <xdr:cNvPr id="56563" name="Check Box 243" hidden="1">
              <a:extLst>
                <a:ext uri="{63B3BB69-23CF-44E3-9099-C40C66FF867C}">
                  <a14:compatExt spid="_x0000_s56563"/>
                </a:ext>
                <a:ext uri="{FF2B5EF4-FFF2-40B4-BE49-F238E27FC236}">
                  <a16:creationId xmlns:a16="http://schemas.microsoft.com/office/drawing/2014/main" id="{00000000-0008-0000-0000-0000F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15</xdr:row>
          <xdr:rowOff>1781175</xdr:rowOff>
        </xdr:from>
        <xdr:to>
          <xdr:col>33</xdr:col>
          <xdr:colOff>200025</xdr:colOff>
          <xdr:row>15</xdr:row>
          <xdr:rowOff>2038350</xdr:rowOff>
        </xdr:to>
        <xdr:sp macro="" textlink="">
          <xdr:nvSpPr>
            <xdr:cNvPr id="56564" name="Check Box 244" hidden="1">
              <a:extLst>
                <a:ext uri="{63B3BB69-23CF-44E3-9099-C40C66FF867C}">
                  <a14:compatExt spid="_x0000_s56564"/>
                </a:ext>
                <a:ext uri="{FF2B5EF4-FFF2-40B4-BE49-F238E27FC236}">
                  <a16:creationId xmlns:a16="http://schemas.microsoft.com/office/drawing/2014/main" id="{00000000-0008-0000-0000-0000F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19</xdr:row>
          <xdr:rowOff>781050</xdr:rowOff>
        </xdr:from>
        <xdr:to>
          <xdr:col>33</xdr:col>
          <xdr:colOff>200025</xdr:colOff>
          <xdr:row>19</xdr:row>
          <xdr:rowOff>1028700</xdr:rowOff>
        </xdr:to>
        <xdr:sp macro="" textlink="">
          <xdr:nvSpPr>
            <xdr:cNvPr id="56572" name="Check Box 252" hidden="1">
              <a:extLst>
                <a:ext uri="{63B3BB69-23CF-44E3-9099-C40C66FF867C}">
                  <a14:compatExt spid="_x0000_s56572"/>
                </a:ext>
                <a:ext uri="{FF2B5EF4-FFF2-40B4-BE49-F238E27FC236}">
                  <a16:creationId xmlns:a16="http://schemas.microsoft.com/office/drawing/2014/main" id="{00000000-0008-0000-0000-0000F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19</xdr:row>
          <xdr:rowOff>1714500</xdr:rowOff>
        </xdr:from>
        <xdr:to>
          <xdr:col>33</xdr:col>
          <xdr:colOff>190500</xdr:colOff>
          <xdr:row>19</xdr:row>
          <xdr:rowOff>1962150</xdr:rowOff>
        </xdr:to>
        <xdr:sp macro="" textlink="">
          <xdr:nvSpPr>
            <xdr:cNvPr id="56574" name="Check Box 254" hidden="1">
              <a:extLst>
                <a:ext uri="{63B3BB69-23CF-44E3-9099-C40C66FF867C}">
                  <a14:compatExt spid="_x0000_s56574"/>
                </a:ext>
                <a:ext uri="{FF2B5EF4-FFF2-40B4-BE49-F238E27FC236}">
                  <a16:creationId xmlns:a16="http://schemas.microsoft.com/office/drawing/2014/main" id="{00000000-0008-0000-0000-0000F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19</xdr:row>
          <xdr:rowOff>2514600</xdr:rowOff>
        </xdr:from>
        <xdr:to>
          <xdr:col>33</xdr:col>
          <xdr:colOff>200025</xdr:colOff>
          <xdr:row>19</xdr:row>
          <xdr:rowOff>2762250</xdr:rowOff>
        </xdr:to>
        <xdr:sp macro="" textlink="">
          <xdr:nvSpPr>
            <xdr:cNvPr id="56577" name="Check Box 257" hidden="1">
              <a:extLst>
                <a:ext uri="{63B3BB69-23CF-44E3-9099-C40C66FF867C}">
                  <a14:compatExt spid="_x0000_s56577"/>
                </a:ext>
                <a:ext uri="{FF2B5EF4-FFF2-40B4-BE49-F238E27FC236}">
                  <a16:creationId xmlns:a16="http://schemas.microsoft.com/office/drawing/2014/main" id="{00000000-0008-0000-0000-000001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21</xdr:row>
          <xdr:rowOff>2762250</xdr:rowOff>
        </xdr:from>
        <xdr:to>
          <xdr:col>33</xdr:col>
          <xdr:colOff>209550</xdr:colOff>
          <xdr:row>21</xdr:row>
          <xdr:rowOff>3000375</xdr:rowOff>
        </xdr:to>
        <xdr:sp macro="" textlink="">
          <xdr:nvSpPr>
            <xdr:cNvPr id="56579" name="Check Box 259" hidden="1">
              <a:extLst>
                <a:ext uri="{63B3BB69-23CF-44E3-9099-C40C66FF867C}">
                  <a14:compatExt spid="_x0000_s56579"/>
                </a:ext>
                <a:ext uri="{FF2B5EF4-FFF2-40B4-BE49-F238E27FC236}">
                  <a16:creationId xmlns:a16="http://schemas.microsoft.com/office/drawing/2014/main" id="{00000000-0008-0000-0000-000003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21</xdr:row>
          <xdr:rowOff>1914525</xdr:rowOff>
        </xdr:from>
        <xdr:to>
          <xdr:col>33</xdr:col>
          <xdr:colOff>209550</xdr:colOff>
          <xdr:row>21</xdr:row>
          <xdr:rowOff>2171700</xdr:rowOff>
        </xdr:to>
        <xdr:sp macro="" textlink="">
          <xdr:nvSpPr>
            <xdr:cNvPr id="56580" name="Check Box 260" hidden="1">
              <a:extLst>
                <a:ext uri="{63B3BB69-23CF-44E3-9099-C40C66FF867C}">
                  <a14:compatExt spid="_x0000_s56580"/>
                </a:ext>
                <a:ext uri="{FF2B5EF4-FFF2-40B4-BE49-F238E27FC236}">
                  <a16:creationId xmlns:a16="http://schemas.microsoft.com/office/drawing/2014/main" id="{00000000-0008-0000-0000-000004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21</xdr:row>
          <xdr:rowOff>981075</xdr:rowOff>
        </xdr:from>
        <xdr:to>
          <xdr:col>33</xdr:col>
          <xdr:colOff>200025</xdr:colOff>
          <xdr:row>21</xdr:row>
          <xdr:rowOff>1238250</xdr:rowOff>
        </xdr:to>
        <xdr:sp macro="" textlink="">
          <xdr:nvSpPr>
            <xdr:cNvPr id="56583" name="Check Box 263" hidden="1">
              <a:extLst>
                <a:ext uri="{63B3BB69-23CF-44E3-9099-C40C66FF867C}">
                  <a14:compatExt spid="_x0000_s56583"/>
                </a:ext>
                <a:ext uri="{FF2B5EF4-FFF2-40B4-BE49-F238E27FC236}">
                  <a16:creationId xmlns:a16="http://schemas.microsoft.com/office/drawing/2014/main" id="{00000000-0008-0000-0000-000007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22</xdr:row>
          <xdr:rowOff>790575</xdr:rowOff>
        </xdr:from>
        <xdr:to>
          <xdr:col>33</xdr:col>
          <xdr:colOff>219075</xdr:colOff>
          <xdr:row>22</xdr:row>
          <xdr:rowOff>1038225</xdr:rowOff>
        </xdr:to>
        <xdr:sp macro="" textlink="">
          <xdr:nvSpPr>
            <xdr:cNvPr id="56594" name="Check Box 274" hidden="1">
              <a:extLst>
                <a:ext uri="{63B3BB69-23CF-44E3-9099-C40C66FF867C}">
                  <a14:compatExt spid="_x0000_s56594"/>
                </a:ext>
                <a:ext uri="{FF2B5EF4-FFF2-40B4-BE49-F238E27FC236}">
                  <a16:creationId xmlns:a16="http://schemas.microsoft.com/office/drawing/2014/main" id="{00000000-0008-0000-0000-000012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29</xdr:row>
          <xdr:rowOff>0</xdr:rowOff>
        </xdr:from>
        <xdr:to>
          <xdr:col>33</xdr:col>
          <xdr:colOff>190500</xdr:colOff>
          <xdr:row>29</xdr:row>
          <xdr:rowOff>0</xdr:rowOff>
        </xdr:to>
        <xdr:sp macro="" textlink="">
          <xdr:nvSpPr>
            <xdr:cNvPr id="56604" name="Check Box 284" hidden="1">
              <a:extLst>
                <a:ext uri="{63B3BB69-23CF-44E3-9099-C40C66FF867C}">
                  <a14:compatExt spid="_x0000_s56604"/>
                </a:ext>
                <a:ext uri="{FF2B5EF4-FFF2-40B4-BE49-F238E27FC236}">
                  <a16:creationId xmlns:a16="http://schemas.microsoft.com/office/drawing/2014/main" id="{00000000-0008-0000-0000-00001C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30</xdr:row>
          <xdr:rowOff>876300</xdr:rowOff>
        </xdr:from>
        <xdr:to>
          <xdr:col>33</xdr:col>
          <xdr:colOff>190500</xdr:colOff>
          <xdr:row>30</xdr:row>
          <xdr:rowOff>1400175</xdr:rowOff>
        </xdr:to>
        <xdr:sp macro="" textlink="">
          <xdr:nvSpPr>
            <xdr:cNvPr id="56679" name="Check Box 359" hidden="1">
              <a:extLst>
                <a:ext uri="{63B3BB69-23CF-44E3-9099-C40C66FF867C}">
                  <a14:compatExt spid="_x0000_s56679"/>
                </a:ext>
                <a:ext uri="{FF2B5EF4-FFF2-40B4-BE49-F238E27FC236}">
                  <a16:creationId xmlns:a16="http://schemas.microsoft.com/office/drawing/2014/main" id="{00000000-0008-0000-0000-000067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30</xdr:row>
          <xdr:rowOff>1733550</xdr:rowOff>
        </xdr:from>
        <xdr:to>
          <xdr:col>33</xdr:col>
          <xdr:colOff>209550</xdr:colOff>
          <xdr:row>30</xdr:row>
          <xdr:rowOff>2276475</xdr:rowOff>
        </xdr:to>
        <xdr:sp macro="" textlink="">
          <xdr:nvSpPr>
            <xdr:cNvPr id="56680" name="Check Box 360" hidden="1">
              <a:extLst>
                <a:ext uri="{63B3BB69-23CF-44E3-9099-C40C66FF867C}">
                  <a14:compatExt spid="_x0000_s56680"/>
                </a:ext>
                <a:ext uri="{FF2B5EF4-FFF2-40B4-BE49-F238E27FC236}">
                  <a16:creationId xmlns:a16="http://schemas.microsoft.com/office/drawing/2014/main" id="{00000000-0008-0000-0000-000068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30</xdr:row>
          <xdr:rowOff>2647950</xdr:rowOff>
        </xdr:from>
        <xdr:to>
          <xdr:col>33</xdr:col>
          <xdr:colOff>190500</xdr:colOff>
          <xdr:row>30</xdr:row>
          <xdr:rowOff>3190875</xdr:rowOff>
        </xdr:to>
        <xdr:sp macro="" textlink="">
          <xdr:nvSpPr>
            <xdr:cNvPr id="56681" name="Check Box 361" hidden="1">
              <a:extLst>
                <a:ext uri="{63B3BB69-23CF-44E3-9099-C40C66FF867C}">
                  <a14:compatExt spid="_x0000_s56681"/>
                </a:ext>
                <a:ext uri="{FF2B5EF4-FFF2-40B4-BE49-F238E27FC236}">
                  <a16:creationId xmlns:a16="http://schemas.microsoft.com/office/drawing/2014/main" id="{00000000-0008-0000-0000-000069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30</xdr:row>
          <xdr:rowOff>3324225</xdr:rowOff>
        </xdr:from>
        <xdr:to>
          <xdr:col>33</xdr:col>
          <xdr:colOff>219075</xdr:colOff>
          <xdr:row>30</xdr:row>
          <xdr:rowOff>4257675</xdr:rowOff>
        </xdr:to>
        <xdr:sp macro="" textlink="">
          <xdr:nvSpPr>
            <xdr:cNvPr id="56683" name="Check Box 363" hidden="1">
              <a:extLst>
                <a:ext uri="{63B3BB69-23CF-44E3-9099-C40C66FF867C}">
                  <a14:compatExt spid="_x0000_s56683"/>
                </a:ext>
                <a:ext uri="{FF2B5EF4-FFF2-40B4-BE49-F238E27FC236}">
                  <a16:creationId xmlns:a16="http://schemas.microsoft.com/office/drawing/2014/main" id="{00000000-0008-0000-0000-00006B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36</xdr:row>
          <xdr:rowOff>1905000</xdr:rowOff>
        </xdr:from>
        <xdr:to>
          <xdr:col>33</xdr:col>
          <xdr:colOff>200025</xdr:colOff>
          <xdr:row>36</xdr:row>
          <xdr:rowOff>2257425</xdr:rowOff>
        </xdr:to>
        <xdr:sp macro="" textlink="">
          <xdr:nvSpPr>
            <xdr:cNvPr id="56739" name="Check Box 419" hidden="1">
              <a:extLst>
                <a:ext uri="{63B3BB69-23CF-44E3-9099-C40C66FF867C}">
                  <a14:compatExt spid="_x0000_s56739"/>
                </a:ext>
                <a:ext uri="{FF2B5EF4-FFF2-40B4-BE49-F238E27FC236}">
                  <a16:creationId xmlns:a16="http://schemas.microsoft.com/office/drawing/2014/main" id="{00000000-0008-0000-0000-0000A3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36</xdr:row>
          <xdr:rowOff>190500</xdr:rowOff>
        </xdr:from>
        <xdr:to>
          <xdr:col>33</xdr:col>
          <xdr:colOff>190500</xdr:colOff>
          <xdr:row>36</xdr:row>
          <xdr:rowOff>438150</xdr:rowOff>
        </xdr:to>
        <xdr:sp macro="" textlink="">
          <xdr:nvSpPr>
            <xdr:cNvPr id="56741" name="Check Box 421" hidden="1">
              <a:extLst>
                <a:ext uri="{63B3BB69-23CF-44E3-9099-C40C66FF867C}">
                  <a14:compatExt spid="_x0000_s56741"/>
                </a:ext>
                <a:ext uri="{FF2B5EF4-FFF2-40B4-BE49-F238E27FC236}">
                  <a16:creationId xmlns:a16="http://schemas.microsoft.com/office/drawing/2014/main" id="{00000000-0008-0000-0000-0000A5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36</xdr:row>
          <xdr:rowOff>1171575</xdr:rowOff>
        </xdr:from>
        <xdr:to>
          <xdr:col>33</xdr:col>
          <xdr:colOff>180975</xdr:colOff>
          <xdr:row>36</xdr:row>
          <xdr:rowOff>1419225</xdr:rowOff>
        </xdr:to>
        <xdr:sp macro="" textlink="">
          <xdr:nvSpPr>
            <xdr:cNvPr id="56743" name="Check Box 423" hidden="1">
              <a:extLst>
                <a:ext uri="{63B3BB69-23CF-44E3-9099-C40C66FF867C}">
                  <a14:compatExt spid="_x0000_s56743"/>
                </a:ext>
                <a:ext uri="{FF2B5EF4-FFF2-40B4-BE49-F238E27FC236}">
                  <a16:creationId xmlns:a16="http://schemas.microsoft.com/office/drawing/2014/main" id="{00000000-0008-0000-0000-0000A7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37</xdr:row>
          <xdr:rowOff>533400</xdr:rowOff>
        </xdr:from>
        <xdr:to>
          <xdr:col>33</xdr:col>
          <xdr:colOff>190500</xdr:colOff>
          <xdr:row>37</xdr:row>
          <xdr:rowOff>752475</xdr:rowOff>
        </xdr:to>
        <xdr:sp macro="" textlink="">
          <xdr:nvSpPr>
            <xdr:cNvPr id="56746" name="Check Box 426" hidden="1">
              <a:extLst>
                <a:ext uri="{63B3BB69-23CF-44E3-9099-C40C66FF867C}">
                  <a14:compatExt spid="_x0000_s56746"/>
                </a:ext>
                <a:ext uri="{FF2B5EF4-FFF2-40B4-BE49-F238E27FC236}">
                  <a16:creationId xmlns:a16="http://schemas.microsoft.com/office/drawing/2014/main" id="{00000000-0008-0000-0000-0000AA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37</xdr:row>
          <xdr:rowOff>1409700</xdr:rowOff>
        </xdr:from>
        <xdr:to>
          <xdr:col>33</xdr:col>
          <xdr:colOff>190500</xdr:colOff>
          <xdr:row>37</xdr:row>
          <xdr:rowOff>1628775</xdr:rowOff>
        </xdr:to>
        <xdr:sp macro="" textlink="">
          <xdr:nvSpPr>
            <xdr:cNvPr id="56748" name="Check Box 428" hidden="1">
              <a:extLst>
                <a:ext uri="{63B3BB69-23CF-44E3-9099-C40C66FF867C}">
                  <a14:compatExt spid="_x0000_s56748"/>
                </a:ext>
                <a:ext uri="{FF2B5EF4-FFF2-40B4-BE49-F238E27FC236}">
                  <a16:creationId xmlns:a16="http://schemas.microsoft.com/office/drawing/2014/main" id="{00000000-0008-0000-0000-0000AC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39</xdr:row>
          <xdr:rowOff>1752600</xdr:rowOff>
        </xdr:from>
        <xdr:to>
          <xdr:col>33</xdr:col>
          <xdr:colOff>219075</xdr:colOff>
          <xdr:row>39</xdr:row>
          <xdr:rowOff>2000250</xdr:rowOff>
        </xdr:to>
        <xdr:sp macro="" textlink="">
          <xdr:nvSpPr>
            <xdr:cNvPr id="56760" name="Check Box 440" hidden="1">
              <a:extLst>
                <a:ext uri="{63B3BB69-23CF-44E3-9099-C40C66FF867C}">
                  <a14:compatExt spid="_x0000_s56760"/>
                </a:ext>
                <a:ext uri="{FF2B5EF4-FFF2-40B4-BE49-F238E27FC236}">
                  <a16:creationId xmlns:a16="http://schemas.microsoft.com/office/drawing/2014/main" id="{00000000-0008-0000-0000-0000B8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38</xdr:row>
          <xdr:rowOff>914400</xdr:rowOff>
        </xdr:from>
        <xdr:to>
          <xdr:col>33</xdr:col>
          <xdr:colOff>180975</xdr:colOff>
          <xdr:row>38</xdr:row>
          <xdr:rowOff>1162050</xdr:rowOff>
        </xdr:to>
        <xdr:sp macro="" textlink="">
          <xdr:nvSpPr>
            <xdr:cNvPr id="56761" name="Check Box 441" hidden="1">
              <a:extLst>
                <a:ext uri="{63B3BB69-23CF-44E3-9099-C40C66FF867C}">
                  <a14:compatExt spid="_x0000_s56761"/>
                </a:ext>
                <a:ext uri="{FF2B5EF4-FFF2-40B4-BE49-F238E27FC236}">
                  <a16:creationId xmlns:a16="http://schemas.microsoft.com/office/drawing/2014/main" id="{00000000-0008-0000-0000-0000B9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23</xdr:row>
          <xdr:rowOff>1571625</xdr:rowOff>
        </xdr:from>
        <xdr:to>
          <xdr:col>33</xdr:col>
          <xdr:colOff>190500</xdr:colOff>
          <xdr:row>23</xdr:row>
          <xdr:rowOff>1809750</xdr:rowOff>
        </xdr:to>
        <xdr:sp macro="" textlink="">
          <xdr:nvSpPr>
            <xdr:cNvPr id="56762" name="Check Box 442" hidden="1">
              <a:extLst>
                <a:ext uri="{63B3BB69-23CF-44E3-9099-C40C66FF867C}">
                  <a14:compatExt spid="_x0000_s56762"/>
                </a:ext>
                <a:ext uri="{FF2B5EF4-FFF2-40B4-BE49-F238E27FC236}">
                  <a16:creationId xmlns:a16="http://schemas.microsoft.com/office/drawing/2014/main" id="{00000000-0008-0000-0000-0000BA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46</xdr:row>
          <xdr:rowOff>1104900</xdr:rowOff>
        </xdr:from>
        <xdr:to>
          <xdr:col>33</xdr:col>
          <xdr:colOff>190500</xdr:colOff>
          <xdr:row>46</xdr:row>
          <xdr:rowOff>1352550</xdr:rowOff>
        </xdr:to>
        <xdr:sp macro="" textlink="">
          <xdr:nvSpPr>
            <xdr:cNvPr id="56763" name="Check Box 443" hidden="1">
              <a:extLst>
                <a:ext uri="{63B3BB69-23CF-44E3-9099-C40C66FF867C}">
                  <a14:compatExt spid="_x0000_s56763"/>
                </a:ext>
                <a:ext uri="{FF2B5EF4-FFF2-40B4-BE49-F238E27FC236}">
                  <a16:creationId xmlns:a16="http://schemas.microsoft.com/office/drawing/2014/main" id="{00000000-0008-0000-0000-0000BB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733425</xdr:rowOff>
        </xdr:from>
        <xdr:to>
          <xdr:col>33</xdr:col>
          <xdr:colOff>190500</xdr:colOff>
          <xdr:row>45</xdr:row>
          <xdr:rowOff>981075</xdr:rowOff>
        </xdr:to>
        <xdr:sp macro="" textlink="">
          <xdr:nvSpPr>
            <xdr:cNvPr id="56764" name="Check Box 444" hidden="1">
              <a:extLst>
                <a:ext uri="{63B3BB69-23CF-44E3-9099-C40C66FF867C}">
                  <a14:compatExt spid="_x0000_s56764"/>
                </a:ext>
                <a:ext uri="{FF2B5EF4-FFF2-40B4-BE49-F238E27FC236}">
                  <a16:creationId xmlns:a16="http://schemas.microsoft.com/office/drawing/2014/main" id="{00000000-0008-0000-0000-0000BC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31</xdr:row>
          <xdr:rowOff>190500</xdr:rowOff>
        </xdr:from>
        <xdr:to>
          <xdr:col>33</xdr:col>
          <xdr:colOff>200025</xdr:colOff>
          <xdr:row>31</xdr:row>
          <xdr:rowOff>733425</xdr:rowOff>
        </xdr:to>
        <xdr:sp macro="" textlink="">
          <xdr:nvSpPr>
            <xdr:cNvPr id="56810" name="Check Box 490" hidden="1">
              <a:extLst>
                <a:ext uri="{63B3BB69-23CF-44E3-9099-C40C66FF867C}">
                  <a14:compatExt spid="_x0000_s56810"/>
                </a:ext>
                <a:ext uri="{FF2B5EF4-FFF2-40B4-BE49-F238E27FC236}">
                  <a16:creationId xmlns:a16="http://schemas.microsoft.com/office/drawing/2014/main" id="{00000000-0008-0000-0000-0000EA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31</xdr:row>
          <xdr:rowOff>895350</xdr:rowOff>
        </xdr:from>
        <xdr:to>
          <xdr:col>33</xdr:col>
          <xdr:colOff>190500</xdr:colOff>
          <xdr:row>31</xdr:row>
          <xdr:rowOff>1438275</xdr:rowOff>
        </xdr:to>
        <xdr:sp macro="" textlink="">
          <xdr:nvSpPr>
            <xdr:cNvPr id="56811" name="Check Box 491" hidden="1">
              <a:extLst>
                <a:ext uri="{63B3BB69-23CF-44E3-9099-C40C66FF867C}">
                  <a14:compatExt spid="_x0000_s56811"/>
                </a:ext>
                <a:ext uri="{FF2B5EF4-FFF2-40B4-BE49-F238E27FC236}">
                  <a16:creationId xmlns:a16="http://schemas.microsoft.com/office/drawing/2014/main" id="{00000000-0008-0000-0000-0000EB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31</xdr:row>
          <xdr:rowOff>1752600</xdr:rowOff>
        </xdr:from>
        <xdr:to>
          <xdr:col>33</xdr:col>
          <xdr:colOff>200025</xdr:colOff>
          <xdr:row>31</xdr:row>
          <xdr:rowOff>2019300</xdr:rowOff>
        </xdr:to>
        <xdr:sp macro="" textlink="">
          <xdr:nvSpPr>
            <xdr:cNvPr id="56812" name="Check Box 492" hidden="1">
              <a:extLst>
                <a:ext uri="{63B3BB69-23CF-44E3-9099-C40C66FF867C}">
                  <a14:compatExt spid="_x0000_s56812"/>
                </a:ext>
                <a:ext uri="{FF2B5EF4-FFF2-40B4-BE49-F238E27FC236}">
                  <a16:creationId xmlns:a16="http://schemas.microsoft.com/office/drawing/2014/main" id="{00000000-0008-0000-0000-0000ECD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35</xdr:row>
          <xdr:rowOff>495300</xdr:rowOff>
        </xdr:from>
        <xdr:to>
          <xdr:col>33</xdr:col>
          <xdr:colOff>200025</xdr:colOff>
          <xdr:row>35</xdr:row>
          <xdr:rowOff>752475</xdr:rowOff>
        </xdr:to>
        <xdr:sp macro="" textlink="">
          <xdr:nvSpPr>
            <xdr:cNvPr id="56923" name="Check Box 603" hidden="1">
              <a:extLst>
                <a:ext uri="{63B3BB69-23CF-44E3-9099-C40C66FF867C}">
                  <a14:compatExt spid="_x0000_s56923"/>
                </a:ext>
                <a:ext uri="{FF2B5EF4-FFF2-40B4-BE49-F238E27FC236}">
                  <a16:creationId xmlns:a16="http://schemas.microsoft.com/office/drawing/2014/main" id="{00000000-0008-0000-0000-00005B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35</xdr:row>
          <xdr:rowOff>1419225</xdr:rowOff>
        </xdr:from>
        <xdr:to>
          <xdr:col>33</xdr:col>
          <xdr:colOff>180975</xdr:colOff>
          <xdr:row>35</xdr:row>
          <xdr:rowOff>1676400</xdr:rowOff>
        </xdr:to>
        <xdr:sp macro="" textlink="">
          <xdr:nvSpPr>
            <xdr:cNvPr id="56924" name="Check Box 604" hidden="1">
              <a:extLst>
                <a:ext uri="{63B3BB69-23CF-44E3-9099-C40C66FF867C}">
                  <a14:compatExt spid="_x0000_s56924"/>
                </a:ext>
                <a:ext uri="{FF2B5EF4-FFF2-40B4-BE49-F238E27FC236}">
                  <a16:creationId xmlns:a16="http://schemas.microsoft.com/office/drawing/2014/main" id="{00000000-0008-0000-0000-00005C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35</xdr:row>
          <xdr:rowOff>2228850</xdr:rowOff>
        </xdr:from>
        <xdr:to>
          <xdr:col>33</xdr:col>
          <xdr:colOff>190500</xdr:colOff>
          <xdr:row>35</xdr:row>
          <xdr:rowOff>2486025</xdr:rowOff>
        </xdr:to>
        <xdr:sp macro="" textlink="">
          <xdr:nvSpPr>
            <xdr:cNvPr id="56928" name="Check Box 608" hidden="1">
              <a:extLst>
                <a:ext uri="{63B3BB69-23CF-44E3-9099-C40C66FF867C}">
                  <a14:compatExt spid="_x0000_s56928"/>
                </a:ext>
                <a:ext uri="{FF2B5EF4-FFF2-40B4-BE49-F238E27FC236}">
                  <a16:creationId xmlns:a16="http://schemas.microsoft.com/office/drawing/2014/main" id="{00000000-0008-0000-0000-00006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33</xdr:row>
          <xdr:rowOff>1323975</xdr:rowOff>
        </xdr:from>
        <xdr:to>
          <xdr:col>33</xdr:col>
          <xdr:colOff>180975</xdr:colOff>
          <xdr:row>33</xdr:row>
          <xdr:rowOff>1581150</xdr:rowOff>
        </xdr:to>
        <xdr:sp macro="" textlink="">
          <xdr:nvSpPr>
            <xdr:cNvPr id="56930" name="Check Box 610" hidden="1">
              <a:extLst>
                <a:ext uri="{63B3BB69-23CF-44E3-9099-C40C66FF867C}">
                  <a14:compatExt spid="_x0000_s56930"/>
                </a:ext>
                <a:ext uri="{FF2B5EF4-FFF2-40B4-BE49-F238E27FC236}">
                  <a16:creationId xmlns:a16="http://schemas.microsoft.com/office/drawing/2014/main" id="{00000000-0008-0000-0000-000062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33</xdr:row>
          <xdr:rowOff>723900</xdr:rowOff>
        </xdr:from>
        <xdr:to>
          <xdr:col>33</xdr:col>
          <xdr:colOff>180975</xdr:colOff>
          <xdr:row>33</xdr:row>
          <xdr:rowOff>981075</xdr:rowOff>
        </xdr:to>
        <xdr:sp macro="" textlink="">
          <xdr:nvSpPr>
            <xdr:cNvPr id="56933" name="Check Box 613" hidden="1">
              <a:extLst>
                <a:ext uri="{63B3BB69-23CF-44E3-9099-C40C66FF867C}">
                  <a14:compatExt spid="_x0000_s56933"/>
                </a:ext>
                <a:ext uri="{FF2B5EF4-FFF2-40B4-BE49-F238E27FC236}">
                  <a16:creationId xmlns:a16="http://schemas.microsoft.com/office/drawing/2014/main" id="{00000000-0008-0000-0000-000065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34</xdr:row>
          <xdr:rowOff>390525</xdr:rowOff>
        </xdr:from>
        <xdr:to>
          <xdr:col>33</xdr:col>
          <xdr:colOff>209550</xdr:colOff>
          <xdr:row>34</xdr:row>
          <xdr:rowOff>647700</xdr:rowOff>
        </xdr:to>
        <xdr:sp macro="" textlink="">
          <xdr:nvSpPr>
            <xdr:cNvPr id="56934" name="Check Box 614" hidden="1">
              <a:extLst>
                <a:ext uri="{63B3BB69-23CF-44E3-9099-C40C66FF867C}">
                  <a14:compatExt spid="_x0000_s56934"/>
                </a:ext>
                <a:ext uri="{FF2B5EF4-FFF2-40B4-BE49-F238E27FC236}">
                  <a16:creationId xmlns:a16="http://schemas.microsoft.com/office/drawing/2014/main" id="{00000000-0008-0000-0000-000066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34</xdr:row>
          <xdr:rowOff>1704975</xdr:rowOff>
        </xdr:from>
        <xdr:to>
          <xdr:col>33</xdr:col>
          <xdr:colOff>190500</xdr:colOff>
          <xdr:row>34</xdr:row>
          <xdr:rowOff>1962150</xdr:rowOff>
        </xdr:to>
        <xdr:sp macro="" textlink="">
          <xdr:nvSpPr>
            <xdr:cNvPr id="56936" name="Check Box 616" hidden="1">
              <a:extLst>
                <a:ext uri="{63B3BB69-23CF-44E3-9099-C40C66FF867C}">
                  <a14:compatExt spid="_x0000_s56936"/>
                </a:ext>
                <a:ext uri="{FF2B5EF4-FFF2-40B4-BE49-F238E27FC236}">
                  <a16:creationId xmlns:a16="http://schemas.microsoft.com/office/drawing/2014/main" id="{00000000-0008-0000-0000-000068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23</xdr:col>
      <xdr:colOff>9525</xdr:colOff>
      <xdr:row>8</xdr:row>
      <xdr:rowOff>38100</xdr:rowOff>
    </xdr:from>
    <xdr:to>
      <xdr:col>23</xdr:col>
      <xdr:colOff>333375</xdr:colOff>
      <xdr:row>8</xdr:row>
      <xdr:rowOff>390525</xdr:rowOff>
    </xdr:to>
    <xdr:sp macro="" textlink="">
      <xdr:nvSpPr>
        <xdr:cNvPr id="57140" name="Check Box 41" hidden="1">
          <a:extLst>
            <a:ext uri="{FF2B5EF4-FFF2-40B4-BE49-F238E27FC236}">
              <a16:creationId xmlns:a16="http://schemas.microsoft.com/office/drawing/2014/main" id="{00000000-0008-0000-0000-000034DF0000}"/>
            </a:ext>
          </a:extLst>
        </xdr:cNvPr>
        <xdr:cNvSpPr>
          <a:spLocks noChangeArrowheads="1"/>
        </xdr:cNvSpPr>
      </xdr:nvSpPr>
      <xdr:spPr bwMode="auto">
        <a:xfrm>
          <a:off x="24745950" y="4181475"/>
          <a:ext cx="3238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xdr:row>
      <xdr:rowOff>28575</xdr:rowOff>
    </xdr:from>
    <xdr:to>
      <xdr:col>20</xdr:col>
      <xdr:colOff>361950</xdr:colOff>
      <xdr:row>8</xdr:row>
      <xdr:rowOff>390525</xdr:rowOff>
    </xdr:to>
    <xdr:sp macro="" textlink="">
      <xdr:nvSpPr>
        <xdr:cNvPr id="57141" name="Check Box 43" hidden="1">
          <a:extLst>
            <a:ext uri="{FF2B5EF4-FFF2-40B4-BE49-F238E27FC236}">
              <a16:creationId xmlns:a16="http://schemas.microsoft.com/office/drawing/2014/main" id="{00000000-0008-0000-0000-000035DF0000}"/>
            </a:ext>
          </a:extLst>
        </xdr:cNvPr>
        <xdr:cNvSpPr>
          <a:spLocks noChangeArrowheads="1"/>
        </xdr:cNvSpPr>
      </xdr:nvSpPr>
      <xdr:spPr bwMode="auto">
        <a:xfrm>
          <a:off x="23412450" y="4171950"/>
          <a:ext cx="3429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xdr:row>
      <xdr:rowOff>38100</xdr:rowOff>
    </xdr:from>
    <xdr:to>
      <xdr:col>23</xdr:col>
      <xdr:colOff>333375</xdr:colOff>
      <xdr:row>8</xdr:row>
      <xdr:rowOff>390525</xdr:rowOff>
    </xdr:to>
    <xdr:sp macro="" textlink="">
      <xdr:nvSpPr>
        <xdr:cNvPr id="57142" name="Check Box 44" hidden="1">
          <a:extLst>
            <a:ext uri="{FF2B5EF4-FFF2-40B4-BE49-F238E27FC236}">
              <a16:creationId xmlns:a16="http://schemas.microsoft.com/office/drawing/2014/main" id="{00000000-0008-0000-0000-000036DF0000}"/>
            </a:ext>
          </a:extLst>
        </xdr:cNvPr>
        <xdr:cNvSpPr>
          <a:spLocks noChangeArrowheads="1"/>
        </xdr:cNvSpPr>
      </xdr:nvSpPr>
      <xdr:spPr bwMode="auto">
        <a:xfrm>
          <a:off x="24745950" y="4181475"/>
          <a:ext cx="3238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xdr:row>
      <xdr:rowOff>28575</xdr:rowOff>
    </xdr:from>
    <xdr:to>
      <xdr:col>20</xdr:col>
      <xdr:colOff>361950</xdr:colOff>
      <xdr:row>8</xdr:row>
      <xdr:rowOff>390525</xdr:rowOff>
    </xdr:to>
    <xdr:sp macro="" textlink="">
      <xdr:nvSpPr>
        <xdr:cNvPr id="57143" name="Check Box 45" hidden="1">
          <a:extLst>
            <a:ext uri="{FF2B5EF4-FFF2-40B4-BE49-F238E27FC236}">
              <a16:creationId xmlns:a16="http://schemas.microsoft.com/office/drawing/2014/main" id="{00000000-0008-0000-0000-000037DF0000}"/>
            </a:ext>
          </a:extLst>
        </xdr:cNvPr>
        <xdr:cNvSpPr>
          <a:spLocks noChangeArrowheads="1"/>
        </xdr:cNvSpPr>
      </xdr:nvSpPr>
      <xdr:spPr bwMode="auto">
        <a:xfrm>
          <a:off x="23412450" y="4171950"/>
          <a:ext cx="3429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23</xdr:col>
          <xdr:colOff>371475</xdr:colOff>
          <xdr:row>8</xdr:row>
          <xdr:rowOff>219075</xdr:rowOff>
        </xdr:from>
        <xdr:to>
          <xdr:col>23</xdr:col>
          <xdr:colOff>676275</xdr:colOff>
          <xdr:row>8</xdr:row>
          <xdr:rowOff>466725</xdr:rowOff>
        </xdr:to>
        <xdr:sp macro="" textlink="">
          <xdr:nvSpPr>
            <xdr:cNvPr id="56942" name="Casilla 49" hidden="1">
              <a:extLst>
                <a:ext uri="{63B3BB69-23CF-44E3-9099-C40C66FF867C}">
                  <a14:compatExt spid="_x0000_s56942"/>
                </a:ext>
                <a:ext uri="{FF2B5EF4-FFF2-40B4-BE49-F238E27FC236}">
                  <a16:creationId xmlns:a16="http://schemas.microsoft.com/office/drawing/2014/main" id="{00000000-0008-0000-0000-00006E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876300</xdr:colOff>
          <xdr:row>8</xdr:row>
          <xdr:rowOff>209550</xdr:rowOff>
        </xdr:from>
        <xdr:to>
          <xdr:col>28</xdr:col>
          <xdr:colOff>85725</xdr:colOff>
          <xdr:row>8</xdr:row>
          <xdr:rowOff>466725</xdr:rowOff>
        </xdr:to>
        <xdr:sp macro="" textlink="">
          <xdr:nvSpPr>
            <xdr:cNvPr id="56943" name="Casilla 49" hidden="1">
              <a:extLst>
                <a:ext uri="{63B3BB69-23CF-44E3-9099-C40C66FF867C}">
                  <a14:compatExt spid="_x0000_s56943"/>
                </a:ext>
                <a:ext uri="{FF2B5EF4-FFF2-40B4-BE49-F238E27FC236}">
                  <a16:creationId xmlns:a16="http://schemas.microsoft.com/office/drawing/2014/main" id="{00000000-0008-0000-0000-00006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180975</xdr:colOff>
          <xdr:row>22</xdr:row>
          <xdr:rowOff>1514475</xdr:rowOff>
        </xdr:from>
        <xdr:to>
          <xdr:col>33</xdr:col>
          <xdr:colOff>238125</xdr:colOff>
          <xdr:row>22</xdr:row>
          <xdr:rowOff>1762125</xdr:rowOff>
        </xdr:to>
        <xdr:sp macro="" textlink="">
          <xdr:nvSpPr>
            <xdr:cNvPr id="56956" name="Check Box 636" hidden="1">
              <a:extLst>
                <a:ext uri="{63B3BB69-23CF-44E3-9099-C40C66FF867C}">
                  <a14:compatExt spid="_x0000_s56956"/>
                </a:ext>
                <a:ext uri="{FF2B5EF4-FFF2-40B4-BE49-F238E27FC236}">
                  <a16:creationId xmlns:a16="http://schemas.microsoft.com/office/drawing/2014/main" id="{00000000-0008-0000-0000-00007C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23</xdr:row>
          <xdr:rowOff>723900</xdr:rowOff>
        </xdr:from>
        <xdr:to>
          <xdr:col>33</xdr:col>
          <xdr:colOff>190500</xdr:colOff>
          <xdr:row>23</xdr:row>
          <xdr:rowOff>971550</xdr:rowOff>
        </xdr:to>
        <xdr:sp macro="" textlink="">
          <xdr:nvSpPr>
            <xdr:cNvPr id="56957" name="Check Box 637" hidden="1">
              <a:extLst>
                <a:ext uri="{63B3BB69-23CF-44E3-9099-C40C66FF867C}">
                  <a14:compatExt spid="_x0000_s56957"/>
                </a:ext>
                <a:ext uri="{FF2B5EF4-FFF2-40B4-BE49-F238E27FC236}">
                  <a16:creationId xmlns:a16="http://schemas.microsoft.com/office/drawing/2014/main" id="{00000000-0008-0000-0000-00007D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23</xdr:row>
          <xdr:rowOff>2371725</xdr:rowOff>
        </xdr:from>
        <xdr:to>
          <xdr:col>33</xdr:col>
          <xdr:colOff>200025</xdr:colOff>
          <xdr:row>23</xdr:row>
          <xdr:rowOff>2619375</xdr:rowOff>
        </xdr:to>
        <xdr:sp macro="" textlink="">
          <xdr:nvSpPr>
            <xdr:cNvPr id="56959" name="Check Box 639" hidden="1">
              <a:extLst>
                <a:ext uri="{63B3BB69-23CF-44E3-9099-C40C66FF867C}">
                  <a14:compatExt spid="_x0000_s56959"/>
                </a:ext>
                <a:ext uri="{FF2B5EF4-FFF2-40B4-BE49-F238E27FC236}">
                  <a16:creationId xmlns:a16="http://schemas.microsoft.com/office/drawing/2014/main" id="{00000000-0008-0000-0000-00007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23</xdr:row>
          <xdr:rowOff>3086100</xdr:rowOff>
        </xdr:from>
        <xdr:to>
          <xdr:col>33</xdr:col>
          <xdr:colOff>200025</xdr:colOff>
          <xdr:row>23</xdr:row>
          <xdr:rowOff>3333750</xdr:rowOff>
        </xdr:to>
        <xdr:sp macro="" textlink="">
          <xdr:nvSpPr>
            <xdr:cNvPr id="56960" name="Check Box 640" hidden="1">
              <a:extLst>
                <a:ext uri="{63B3BB69-23CF-44E3-9099-C40C66FF867C}">
                  <a14:compatExt spid="_x0000_s56960"/>
                </a:ext>
                <a:ext uri="{FF2B5EF4-FFF2-40B4-BE49-F238E27FC236}">
                  <a16:creationId xmlns:a16="http://schemas.microsoft.com/office/drawing/2014/main" id="{00000000-0008-0000-0000-00008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38</xdr:row>
          <xdr:rowOff>161925</xdr:rowOff>
        </xdr:from>
        <xdr:to>
          <xdr:col>33</xdr:col>
          <xdr:colOff>200025</xdr:colOff>
          <xdr:row>38</xdr:row>
          <xdr:rowOff>409575</xdr:rowOff>
        </xdr:to>
        <xdr:sp macro="" textlink="">
          <xdr:nvSpPr>
            <xdr:cNvPr id="56961" name="Check Box 641" hidden="1">
              <a:extLst>
                <a:ext uri="{63B3BB69-23CF-44E3-9099-C40C66FF867C}">
                  <a14:compatExt spid="_x0000_s56961"/>
                </a:ext>
                <a:ext uri="{FF2B5EF4-FFF2-40B4-BE49-F238E27FC236}">
                  <a16:creationId xmlns:a16="http://schemas.microsoft.com/office/drawing/2014/main" id="{00000000-0008-0000-0000-000081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1228725</xdr:rowOff>
        </xdr:from>
        <xdr:to>
          <xdr:col>33</xdr:col>
          <xdr:colOff>200025</xdr:colOff>
          <xdr:row>24</xdr:row>
          <xdr:rowOff>1657350</xdr:rowOff>
        </xdr:to>
        <xdr:sp macro="" textlink="">
          <xdr:nvSpPr>
            <xdr:cNvPr id="56963" name="Check Box 643" hidden="1">
              <a:extLst>
                <a:ext uri="{63B3BB69-23CF-44E3-9099-C40C66FF867C}">
                  <a14:compatExt spid="_x0000_s56963"/>
                </a:ext>
                <a:ext uri="{FF2B5EF4-FFF2-40B4-BE49-F238E27FC236}">
                  <a16:creationId xmlns:a16="http://schemas.microsoft.com/office/drawing/2014/main" id="{00000000-0008-0000-0000-00008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1466850</xdr:rowOff>
        </xdr:from>
        <xdr:to>
          <xdr:col>33</xdr:col>
          <xdr:colOff>323850</xdr:colOff>
          <xdr:row>24</xdr:row>
          <xdr:rowOff>2438400</xdr:rowOff>
        </xdr:to>
        <xdr:sp macro="" textlink="">
          <xdr:nvSpPr>
            <xdr:cNvPr id="56964" name="Check Box 644" hidden="1">
              <a:extLst>
                <a:ext uri="{63B3BB69-23CF-44E3-9099-C40C66FF867C}">
                  <a14:compatExt spid="_x0000_s56964"/>
                </a:ext>
                <a:ext uri="{FF2B5EF4-FFF2-40B4-BE49-F238E27FC236}">
                  <a16:creationId xmlns:a16="http://schemas.microsoft.com/office/drawing/2014/main" id="{00000000-0008-0000-0000-000084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25</xdr:row>
          <xdr:rowOff>990600</xdr:rowOff>
        </xdr:from>
        <xdr:to>
          <xdr:col>33</xdr:col>
          <xdr:colOff>314325</xdr:colOff>
          <xdr:row>25</xdr:row>
          <xdr:rowOff>1800225</xdr:rowOff>
        </xdr:to>
        <xdr:sp macro="" textlink="">
          <xdr:nvSpPr>
            <xdr:cNvPr id="56973" name="Check Box 653" hidden="1">
              <a:extLst>
                <a:ext uri="{63B3BB69-23CF-44E3-9099-C40C66FF867C}">
                  <a14:compatExt spid="_x0000_s56973"/>
                </a:ext>
                <a:ext uri="{FF2B5EF4-FFF2-40B4-BE49-F238E27FC236}">
                  <a16:creationId xmlns:a16="http://schemas.microsoft.com/office/drawing/2014/main" id="{00000000-0008-0000-0000-00008D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25</xdr:row>
          <xdr:rowOff>352425</xdr:rowOff>
        </xdr:from>
        <xdr:to>
          <xdr:col>33</xdr:col>
          <xdr:colOff>200025</xdr:colOff>
          <xdr:row>25</xdr:row>
          <xdr:rowOff>790575</xdr:rowOff>
        </xdr:to>
        <xdr:sp macro="" textlink="">
          <xdr:nvSpPr>
            <xdr:cNvPr id="56975" name="Check Box 655" hidden="1">
              <a:extLst>
                <a:ext uri="{63B3BB69-23CF-44E3-9099-C40C66FF867C}">
                  <a14:compatExt spid="_x0000_s56975"/>
                </a:ext>
                <a:ext uri="{FF2B5EF4-FFF2-40B4-BE49-F238E27FC236}">
                  <a16:creationId xmlns:a16="http://schemas.microsoft.com/office/drawing/2014/main" id="{00000000-0008-0000-0000-00008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25</xdr:row>
          <xdr:rowOff>2152650</xdr:rowOff>
        </xdr:from>
        <xdr:to>
          <xdr:col>33</xdr:col>
          <xdr:colOff>209550</xdr:colOff>
          <xdr:row>25</xdr:row>
          <xdr:rowOff>2943225</xdr:rowOff>
        </xdr:to>
        <xdr:sp macro="" textlink="">
          <xdr:nvSpPr>
            <xdr:cNvPr id="56976" name="Check Box 656" hidden="1">
              <a:extLst>
                <a:ext uri="{63B3BB69-23CF-44E3-9099-C40C66FF867C}">
                  <a14:compatExt spid="_x0000_s56976"/>
                </a:ext>
                <a:ext uri="{FF2B5EF4-FFF2-40B4-BE49-F238E27FC236}">
                  <a16:creationId xmlns:a16="http://schemas.microsoft.com/office/drawing/2014/main" id="{00000000-0008-0000-0000-00009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26</xdr:row>
          <xdr:rowOff>323850</xdr:rowOff>
        </xdr:from>
        <xdr:to>
          <xdr:col>33</xdr:col>
          <xdr:colOff>38100</xdr:colOff>
          <xdr:row>26</xdr:row>
          <xdr:rowOff>1047750</xdr:rowOff>
        </xdr:to>
        <xdr:sp macro="" textlink="">
          <xdr:nvSpPr>
            <xdr:cNvPr id="56978" name="Check Box 658" hidden="1">
              <a:extLst>
                <a:ext uri="{63B3BB69-23CF-44E3-9099-C40C66FF867C}">
                  <a14:compatExt spid="_x0000_s56978"/>
                </a:ext>
                <a:ext uri="{FF2B5EF4-FFF2-40B4-BE49-F238E27FC236}">
                  <a16:creationId xmlns:a16="http://schemas.microsoft.com/office/drawing/2014/main" id="{00000000-0008-0000-0000-000092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26</xdr:row>
          <xdr:rowOff>1343025</xdr:rowOff>
        </xdr:from>
        <xdr:to>
          <xdr:col>33</xdr:col>
          <xdr:colOff>38100</xdr:colOff>
          <xdr:row>26</xdr:row>
          <xdr:rowOff>2066925</xdr:rowOff>
        </xdr:to>
        <xdr:sp macro="" textlink="">
          <xdr:nvSpPr>
            <xdr:cNvPr id="56979" name="Check Box 659" hidden="1">
              <a:extLst>
                <a:ext uri="{63B3BB69-23CF-44E3-9099-C40C66FF867C}">
                  <a14:compatExt spid="_x0000_s56979"/>
                </a:ext>
                <a:ext uri="{FF2B5EF4-FFF2-40B4-BE49-F238E27FC236}">
                  <a16:creationId xmlns:a16="http://schemas.microsoft.com/office/drawing/2014/main" id="{00000000-0008-0000-0000-00009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28</xdr:row>
          <xdr:rowOff>523875</xdr:rowOff>
        </xdr:from>
        <xdr:to>
          <xdr:col>33</xdr:col>
          <xdr:colOff>38100</xdr:colOff>
          <xdr:row>28</xdr:row>
          <xdr:rowOff>1247775</xdr:rowOff>
        </xdr:to>
        <xdr:sp macro="" textlink="">
          <xdr:nvSpPr>
            <xdr:cNvPr id="56980" name="Check Box 660" hidden="1">
              <a:extLst>
                <a:ext uri="{63B3BB69-23CF-44E3-9099-C40C66FF867C}">
                  <a14:compatExt spid="_x0000_s56980"/>
                </a:ext>
                <a:ext uri="{FF2B5EF4-FFF2-40B4-BE49-F238E27FC236}">
                  <a16:creationId xmlns:a16="http://schemas.microsoft.com/office/drawing/2014/main" id="{00000000-0008-0000-0000-000094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53</xdr:row>
          <xdr:rowOff>1123950</xdr:rowOff>
        </xdr:from>
        <xdr:to>
          <xdr:col>33</xdr:col>
          <xdr:colOff>38100</xdr:colOff>
          <xdr:row>53</xdr:row>
          <xdr:rowOff>1847850</xdr:rowOff>
        </xdr:to>
        <xdr:sp macro="" textlink="">
          <xdr:nvSpPr>
            <xdr:cNvPr id="56981" name="Check Box 661" hidden="1">
              <a:extLst>
                <a:ext uri="{63B3BB69-23CF-44E3-9099-C40C66FF867C}">
                  <a14:compatExt spid="_x0000_s56981"/>
                </a:ext>
                <a:ext uri="{FF2B5EF4-FFF2-40B4-BE49-F238E27FC236}">
                  <a16:creationId xmlns:a16="http://schemas.microsoft.com/office/drawing/2014/main" id="{00000000-0008-0000-0000-000095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28</xdr:row>
          <xdr:rowOff>1000125</xdr:rowOff>
        </xdr:from>
        <xdr:to>
          <xdr:col>33</xdr:col>
          <xdr:colOff>180975</xdr:colOff>
          <xdr:row>28</xdr:row>
          <xdr:rowOff>1914525</xdr:rowOff>
        </xdr:to>
        <xdr:sp macro="" textlink="">
          <xdr:nvSpPr>
            <xdr:cNvPr id="56982" name="Check Box 662" hidden="1">
              <a:extLst>
                <a:ext uri="{63B3BB69-23CF-44E3-9099-C40C66FF867C}">
                  <a14:compatExt spid="_x0000_s56982"/>
                </a:ext>
                <a:ext uri="{FF2B5EF4-FFF2-40B4-BE49-F238E27FC236}">
                  <a16:creationId xmlns:a16="http://schemas.microsoft.com/office/drawing/2014/main" id="{00000000-0008-0000-0000-000096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28</xdr:row>
          <xdr:rowOff>1781175</xdr:rowOff>
        </xdr:from>
        <xdr:to>
          <xdr:col>33</xdr:col>
          <xdr:colOff>180975</xdr:colOff>
          <xdr:row>28</xdr:row>
          <xdr:rowOff>2676525</xdr:rowOff>
        </xdr:to>
        <xdr:sp macro="" textlink="">
          <xdr:nvSpPr>
            <xdr:cNvPr id="56983" name="Check Box 663" hidden="1">
              <a:extLst>
                <a:ext uri="{63B3BB69-23CF-44E3-9099-C40C66FF867C}">
                  <a14:compatExt spid="_x0000_s56983"/>
                </a:ext>
                <a:ext uri="{FF2B5EF4-FFF2-40B4-BE49-F238E27FC236}">
                  <a16:creationId xmlns:a16="http://schemas.microsoft.com/office/drawing/2014/main" id="{00000000-0008-0000-0000-000097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28</xdr:row>
          <xdr:rowOff>2743200</xdr:rowOff>
        </xdr:from>
        <xdr:to>
          <xdr:col>33</xdr:col>
          <xdr:colOff>19050</xdr:colOff>
          <xdr:row>28</xdr:row>
          <xdr:rowOff>3476625</xdr:rowOff>
        </xdr:to>
        <xdr:sp macro="" textlink="">
          <xdr:nvSpPr>
            <xdr:cNvPr id="56984" name="Check Box 664" hidden="1">
              <a:extLst>
                <a:ext uri="{63B3BB69-23CF-44E3-9099-C40C66FF867C}">
                  <a14:compatExt spid="_x0000_s56984"/>
                </a:ext>
                <a:ext uri="{FF2B5EF4-FFF2-40B4-BE49-F238E27FC236}">
                  <a16:creationId xmlns:a16="http://schemas.microsoft.com/office/drawing/2014/main" id="{00000000-0008-0000-0000-000098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228600</xdr:colOff>
      <xdr:row>0</xdr:row>
      <xdr:rowOff>142875</xdr:rowOff>
    </xdr:from>
    <xdr:to>
      <xdr:col>2</xdr:col>
      <xdr:colOff>628650</xdr:colOff>
      <xdr:row>3</xdr:row>
      <xdr:rowOff>314325</xdr:rowOff>
    </xdr:to>
    <xdr:pic>
      <xdr:nvPicPr>
        <xdr:cNvPr id="57144" name="91 Imagen" descr="Resultado de imagen para grupo gaviria">
          <a:extLst>
            <a:ext uri="{FF2B5EF4-FFF2-40B4-BE49-F238E27FC236}">
              <a16:creationId xmlns:a16="http://schemas.microsoft.com/office/drawing/2014/main" id="{00000000-0008-0000-0000-000038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142875"/>
          <a:ext cx="330517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32</xdr:col>
          <xdr:colOff>133350</xdr:colOff>
          <xdr:row>16</xdr:row>
          <xdr:rowOff>9525</xdr:rowOff>
        </xdr:from>
        <xdr:to>
          <xdr:col>33</xdr:col>
          <xdr:colOff>190500</xdr:colOff>
          <xdr:row>16</xdr:row>
          <xdr:rowOff>9525</xdr:rowOff>
        </xdr:to>
        <xdr:sp macro="" textlink="">
          <xdr:nvSpPr>
            <xdr:cNvPr id="57011" name="Check Box 691" hidden="1">
              <a:extLst>
                <a:ext uri="{63B3BB69-23CF-44E3-9099-C40C66FF867C}">
                  <a14:compatExt spid="_x0000_s57011"/>
                </a:ext>
                <a:ext uri="{FF2B5EF4-FFF2-40B4-BE49-F238E27FC236}">
                  <a16:creationId xmlns:a16="http://schemas.microsoft.com/office/drawing/2014/main" id="{00000000-0008-0000-0000-0000B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16</xdr:row>
          <xdr:rowOff>790575</xdr:rowOff>
        </xdr:from>
        <xdr:to>
          <xdr:col>33</xdr:col>
          <xdr:colOff>209550</xdr:colOff>
          <xdr:row>16</xdr:row>
          <xdr:rowOff>1047750</xdr:rowOff>
        </xdr:to>
        <xdr:sp macro="" textlink="">
          <xdr:nvSpPr>
            <xdr:cNvPr id="57012" name="Check Box 692" hidden="1">
              <a:extLst>
                <a:ext uri="{63B3BB69-23CF-44E3-9099-C40C66FF867C}">
                  <a14:compatExt spid="_x0000_s57012"/>
                </a:ext>
                <a:ext uri="{FF2B5EF4-FFF2-40B4-BE49-F238E27FC236}">
                  <a16:creationId xmlns:a16="http://schemas.microsoft.com/office/drawing/2014/main" id="{00000000-0008-0000-0000-0000B4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16</xdr:row>
          <xdr:rowOff>1466850</xdr:rowOff>
        </xdr:from>
        <xdr:to>
          <xdr:col>33</xdr:col>
          <xdr:colOff>209550</xdr:colOff>
          <xdr:row>16</xdr:row>
          <xdr:rowOff>1724025</xdr:rowOff>
        </xdr:to>
        <xdr:sp macro="" textlink="">
          <xdr:nvSpPr>
            <xdr:cNvPr id="57013" name="Check Box 693" hidden="1">
              <a:extLst>
                <a:ext uri="{63B3BB69-23CF-44E3-9099-C40C66FF867C}">
                  <a14:compatExt spid="_x0000_s57013"/>
                </a:ext>
                <a:ext uri="{FF2B5EF4-FFF2-40B4-BE49-F238E27FC236}">
                  <a16:creationId xmlns:a16="http://schemas.microsoft.com/office/drawing/2014/main" id="{00000000-0008-0000-0000-0000B5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17</xdr:row>
          <xdr:rowOff>1752600</xdr:rowOff>
        </xdr:from>
        <xdr:to>
          <xdr:col>33</xdr:col>
          <xdr:colOff>200025</xdr:colOff>
          <xdr:row>17</xdr:row>
          <xdr:rowOff>2009775</xdr:rowOff>
        </xdr:to>
        <xdr:sp macro="" textlink="">
          <xdr:nvSpPr>
            <xdr:cNvPr id="57016" name="Check Box 696" hidden="1">
              <a:extLst>
                <a:ext uri="{63B3BB69-23CF-44E3-9099-C40C66FF867C}">
                  <a14:compatExt spid="_x0000_s57016"/>
                </a:ext>
                <a:ext uri="{FF2B5EF4-FFF2-40B4-BE49-F238E27FC236}">
                  <a16:creationId xmlns:a16="http://schemas.microsoft.com/office/drawing/2014/main" id="{00000000-0008-0000-0000-0000B8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17</xdr:row>
          <xdr:rowOff>352425</xdr:rowOff>
        </xdr:from>
        <xdr:to>
          <xdr:col>33</xdr:col>
          <xdr:colOff>219075</xdr:colOff>
          <xdr:row>17</xdr:row>
          <xdr:rowOff>609600</xdr:rowOff>
        </xdr:to>
        <xdr:sp macro="" textlink="">
          <xdr:nvSpPr>
            <xdr:cNvPr id="57018" name="Check Box 698" hidden="1">
              <a:extLst>
                <a:ext uri="{63B3BB69-23CF-44E3-9099-C40C66FF867C}">
                  <a14:compatExt spid="_x0000_s57018"/>
                </a:ext>
                <a:ext uri="{FF2B5EF4-FFF2-40B4-BE49-F238E27FC236}">
                  <a16:creationId xmlns:a16="http://schemas.microsoft.com/office/drawing/2014/main" id="{00000000-0008-0000-0000-0000BA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18</xdr:row>
          <xdr:rowOff>781050</xdr:rowOff>
        </xdr:from>
        <xdr:to>
          <xdr:col>33</xdr:col>
          <xdr:colOff>200025</xdr:colOff>
          <xdr:row>18</xdr:row>
          <xdr:rowOff>1028700</xdr:rowOff>
        </xdr:to>
        <xdr:sp macro="" textlink="">
          <xdr:nvSpPr>
            <xdr:cNvPr id="57024" name="Check Box 704" hidden="1">
              <a:extLst>
                <a:ext uri="{63B3BB69-23CF-44E3-9099-C40C66FF867C}">
                  <a14:compatExt spid="_x0000_s57024"/>
                </a:ext>
                <a:ext uri="{FF2B5EF4-FFF2-40B4-BE49-F238E27FC236}">
                  <a16:creationId xmlns:a16="http://schemas.microsoft.com/office/drawing/2014/main" id="{00000000-0008-0000-0000-0000C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18</xdr:row>
          <xdr:rowOff>1714500</xdr:rowOff>
        </xdr:from>
        <xdr:to>
          <xdr:col>33</xdr:col>
          <xdr:colOff>190500</xdr:colOff>
          <xdr:row>18</xdr:row>
          <xdr:rowOff>1962150</xdr:rowOff>
        </xdr:to>
        <xdr:sp macro="" textlink="">
          <xdr:nvSpPr>
            <xdr:cNvPr id="57025" name="Check Box 705" hidden="1">
              <a:extLst>
                <a:ext uri="{63B3BB69-23CF-44E3-9099-C40C66FF867C}">
                  <a14:compatExt spid="_x0000_s57025"/>
                </a:ext>
                <a:ext uri="{FF2B5EF4-FFF2-40B4-BE49-F238E27FC236}">
                  <a16:creationId xmlns:a16="http://schemas.microsoft.com/office/drawing/2014/main" id="{00000000-0008-0000-0000-0000C1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18</xdr:row>
          <xdr:rowOff>2514600</xdr:rowOff>
        </xdr:from>
        <xdr:to>
          <xdr:col>33</xdr:col>
          <xdr:colOff>200025</xdr:colOff>
          <xdr:row>18</xdr:row>
          <xdr:rowOff>2762250</xdr:rowOff>
        </xdr:to>
        <xdr:sp macro="" textlink="">
          <xdr:nvSpPr>
            <xdr:cNvPr id="57026" name="Check Box 706" hidden="1">
              <a:extLst>
                <a:ext uri="{63B3BB69-23CF-44E3-9099-C40C66FF867C}">
                  <a14:compatExt spid="_x0000_s57026"/>
                </a:ext>
                <a:ext uri="{FF2B5EF4-FFF2-40B4-BE49-F238E27FC236}">
                  <a16:creationId xmlns:a16="http://schemas.microsoft.com/office/drawing/2014/main" id="{00000000-0008-0000-0000-0000C2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20</xdr:row>
          <xdr:rowOff>781050</xdr:rowOff>
        </xdr:from>
        <xdr:to>
          <xdr:col>33</xdr:col>
          <xdr:colOff>200025</xdr:colOff>
          <xdr:row>20</xdr:row>
          <xdr:rowOff>1028700</xdr:rowOff>
        </xdr:to>
        <xdr:sp macro="" textlink="">
          <xdr:nvSpPr>
            <xdr:cNvPr id="57027" name="Check Box 707" hidden="1">
              <a:extLst>
                <a:ext uri="{63B3BB69-23CF-44E3-9099-C40C66FF867C}">
                  <a14:compatExt spid="_x0000_s57027"/>
                </a:ext>
                <a:ext uri="{FF2B5EF4-FFF2-40B4-BE49-F238E27FC236}">
                  <a16:creationId xmlns:a16="http://schemas.microsoft.com/office/drawing/2014/main" id="{00000000-0008-0000-0000-0000C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20</xdr:row>
          <xdr:rowOff>1714500</xdr:rowOff>
        </xdr:from>
        <xdr:to>
          <xdr:col>33</xdr:col>
          <xdr:colOff>190500</xdr:colOff>
          <xdr:row>20</xdr:row>
          <xdr:rowOff>1962150</xdr:rowOff>
        </xdr:to>
        <xdr:sp macro="" textlink="">
          <xdr:nvSpPr>
            <xdr:cNvPr id="57028" name="Check Box 708" hidden="1">
              <a:extLst>
                <a:ext uri="{63B3BB69-23CF-44E3-9099-C40C66FF867C}">
                  <a14:compatExt spid="_x0000_s57028"/>
                </a:ext>
                <a:ext uri="{FF2B5EF4-FFF2-40B4-BE49-F238E27FC236}">
                  <a16:creationId xmlns:a16="http://schemas.microsoft.com/office/drawing/2014/main" id="{00000000-0008-0000-0000-0000C4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20</xdr:row>
          <xdr:rowOff>2514600</xdr:rowOff>
        </xdr:from>
        <xdr:to>
          <xdr:col>33</xdr:col>
          <xdr:colOff>200025</xdr:colOff>
          <xdr:row>20</xdr:row>
          <xdr:rowOff>2762250</xdr:rowOff>
        </xdr:to>
        <xdr:sp macro="" textlink="">
          <xdr:nvSpPr>
            <xdr:cNvPr id="57029" name="Check Box 709" hidden="1">
              <a:extLst>
                <a:ext uri="{63B3BB69-23CF-44E3-9099-C40C66FF867C}">
                  <a14:compatExt spid="_x0000_s57029"/>
                </a:ext>
                <a:ext uri="{FF2B5EF4-FFF2-40B4-BE49-F238E27FC236}">
                  <a16:creationId xmlns:a16="http://schemas.microsoft.com/office/drawing/2014/main" id="{00000000-0008-0000-0000-0000C5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27</xdr:row>
          <xdr:rowOff>323850</xdr:rowOff>
        </xdr:from>
        <xdr:to>
          <xdr:col>33</xdr:col>
          <xdr:colOff>38100</xdr:colOff>
          <xdr:row>27</xdr:row>
          <xdr:rowOff>1047750</xdr:rowOff>
        </xdr:to>
        <xdr:sp macro="" textlink="">
          <xdr:nvSpPr>
            <xdr:cNvPr id="57036" name="Check Box 716" hidden="1">
              <a:extLst>
                <a:ext uri="{63B3BB69-23CF-44E3-9099-C40C66FF867C}">
                  <a14:compatExt spid="_x0000_s57036"/>
                </a:ext>
                <a:ext uri="{FF2B5EF4-FFF2-40B4-BE49-F238E27FC236}">
                  <a16:creationId xmlns:a16="http://schemas.microsoft.com/office/drawing/2014/main" id="{00000000-0008-0000-0000-0000CC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27</xdr:row>
          <xdr:rowOff>1343025</xdr:rowOff>
        </xdr:from>
        <xdr:to>
          <xdr:col>33</xdr:col>
          <xdr:colOff>38100</xdr:colOff>
          <xdr:row>27</xdr:row>
          <xdr:rowOff>2066925</xdr:rowOff>
        </xdr:to>
        <xdr:sp macro="" textlink="">
          <xdr:nvSpPr>
            <xdr:cNvPr id="57037" name="Check Box 717" hidden="1">
              <a:extLst>
                <a:ext uri="{63B3BB69-23CF-44E3-9099-C40C66FF867C}">
                  <a14:compatExt spid="_x0000_s57037"/>
                </a:ext>
                <a:ext uri="{FF2B5EF4-FFF2-40B4-BE49-F238E27FC236}">
                  <a16:creationId xmlns:a16="http://schemas.microsoft.com/office/drawing/2014/main" id="{00000000-0008-0000-0000-0000CD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32</xdr:row>
          <xdr:rowOff>9525</xdr:rowOff>
        </xdr:from>
        <xdr:to>
          <xdr:col>33</xdr:col>
          <xdr:colOff>190500</xdr:colOff>
          <xdr:row>32</xdr:row>
          <xdr:rowOff>9525</xdr:rowOff>
        </xdr:to>
        <xdr:sp macro="" textlink="">
          <xdr:nvSpPr>
            <xdr:cNvPr id="57038" name="Check Box 718" hidden="1">
              <a:extLst>
                <a:ext uri="{63B3BB69-23CF-44E3-9099-C40C66FF867C}">
                  <a14:compatExt spid="_x0000_s57038"/>
                </a:ext>
                <a:ext uri="{FF2B5EF4-FFF2-40B4-BE49-F238E27FC236}">
                  <a16:creationId xmlns:a16="http://schemas.microsoft.com/office/drawing/2014/main" id="{00000000-0008-0000-0000-0000CE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32</xdr:row>
          <xdr:rowOff>790575</xdr:rowOff>
        </xdr:from>
        <xdr:to>
          <xdr:col>33</xdr:col>
          <xdr:colOff>209550</xdr:colOff>
          <xdr:row>32</xdr:row>
          <xdr:rowOff>1047750</xdr:rowOff>
        </xdr:to>
        <xdr:sp macro="" textlink="">
          <xdr:nvSpPr>
            <xdr:cNvPr id="57039" name="Check Box 719" hidden="1">
              <a:extLst>
                <a:ext uri="{63B3BB69-23CF-44E3-9099-C40C66FF867C}">
                  <a14:compatExt spid="_x0000_s57039"/>
                </a:ext>
                <a:ext uri="{FF2B5EF4-FFF2-40B4-BE49-F238E27FC236}">
                  <a16:creationId xmlns:a16="http://schemas.microsoft.com/office/drawing/2014/main" id="{00000000-0008-0000-0000-0000C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32</xdr:row>
          <xdr:rowOff>1466850</xdr:rowOff>
        </xdr:from>
        <xdr:to>
          <xdr:col>33</xdr:col>
          <xdr:colOff>209550</xdr:colOff>
          <xdr:row>32</xdr:row>
          <xdr:rowOff>1724025</xdr:rowOff>
        </xdr:to>
        <xdr:sp macro="" textlink="">
          <xdr:nvSpPr>
            <xdr:cNvPr id="57040" name="Check Box 720" hidden="1">
              <a:extLst>
                <a:ext uri="{63B3BB69-23CF-44E3-9099-C40C66FF867C}">
                  <a14:compatExt spid="_x0000_s57040"/>
                </a:ext>
                <a:ext uri="{FF2B5EF4-FFF2-40B4-BE49-F238E27FC236}">
                  <a16:creationId xmlns:a16="http://schemas.microsoft.com/office/drawing/2014/main" id="{00000000-0008-0000-0000-0000D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34</xdr:row>
          <xdr:rowOff>1038225</xdr:rowOff>
        </xdr:from>
        <xdr:to>
          <xdr:col>33</xdr:col>
          <xdr:colOff>190500</xdr:colOff>
          <xdr:row>34</xdr:row>
          <xdr:rowOff>1304925</xdr:rowOff>
        </xdr:to>
        <xdr:sp macro="" textlink="">
          <xdr:nvSpPr>
            <xdr:cNvPr id="57043" name="Check Box 723" hidden="1">
              <a:extLst>
                <a:ext uri="{63B3BB69-23CF-44E3-9099-C40C66FF867C}">
                  <a14:compatExt spid="_x0000_s57043"/>
                </a:ext>
                <a:ext uri="{FF2B5EF4-FFF2-40B4-BE49-F238E27FC236}">
                  <a16:creationId xmlns:a16="http://schemas.microsoft.com/office/drawing/2014/main" id="{00000000-0008-0000-0000-0000D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1066800</xdr:rowOff>
        </xdr:from>
        <xdr:to>
          <xdr:col>33</xdr:col>
          <xdr:colOff>190500</xdr:colOff>
          <xdr:row>40</xdr:row>
          <xdr:rowOff>1495425</xdr:rowOff>
        </xdr:to>
        <xdr:sp macro="" textlink="">
          <xdr:nvSpPr>
            <xdr:cNvPr id="57052" name="Check Box 732" hidden="1">
              <a:extLst>
                <a:ext uri="{63B3BB69-23CF-44E3-9099-C40C66FF867C}">
                  <a14:compatExt spid="_x0000_s57052"/>
                </a:ext>
                <a:ext uri="{FF2B5EF4-FFF2-40B4-BE49-F238E27FC236}">
                  <a16:creationId xmlns:a16="http://schemas.microsoft.com/office/drawing/2014/main" id="{00000000-0008-0000-0000-0000DC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1466850</xdr:rowOff>
        </xdr:from>
        <xdr:to>
          <xdr:col>33</xdr:col>
          <xdr:colOff>314325</xdr:colOff>
          <xdr:row>40</xdr:row>
          <xdr:rowOff>2438400</xdr:rowOff>
        </xdr:to>
        <xdr:sp macro="" textlink="">
          <xdr:nvSpPr>
            <xdr:cNvPr id="57053" name="Check Box 733" hidden="1">
              <a:extLst>
                <a:ext uri="{63B3BB69-23CF-44E3-9099-C40C66FF867C}">
                  <a14:compatExt spid="_x0000_s57053"/>
                </a:ext>
                <a:ext uri="{FF2B5EF4-FFF2-40B4-BE49-F238E27FC236}">
                  <a16:creationId xmlns:a16="http://schemas.microsoft.com/office/drawing/2014/main" id="{00000000-0008-0000-0000-0000DD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2486025</xdr:rowOff>
        </xdr:from>
        <xdr:to>
          <xdr:col>33</xdr:col>
          <xdr:colOff>190500</xdr:colOff>
          <xdr:row>40</xdr:row>
          <xdr:rowOff>2914650</xdr:rowOff>
        </xdr:to>
        <xdr:sp macro="" textlink="">
          <xdr:nvSpPr>
            <xdr:cNvPr id="57054" name="Check Box 734" hidden="1">
              <a:extLst>
                <a:ext uri="{63B3BB69-23CF-44E3-9099-C40C66FF867C}">
                  <a14:compatExt spid="_x0000_s57054"/>
                </a:ext>
                <a:ext uri="{FF2B5EF4-FFF2-40B4-BE49-F238E27FC236}">
                  <a16:creationId xmlns:a16="http://schemas.microsoft.com/office/drawing/2014/main" id="{00000000-0008-0000-0000-0000DE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41</xdr:row>
          <xdr:rowOff>990600</xdr:rowOff>
        </xdr:from>
        <xdr:to>
          <xdr:col>33</xdr:col>
          <xdr:colOff>314325</xdr:colOff>
          <xdr:row>41</xdr:row>
          <xdr:rowOff>1800225</xdr:rowOff>
        </xdr:to>
        <xdr:sp macro="" textlink="">
          <xdr:nvSpPr>
            <xdr:cNvPr id="57055" name="Check Box 735" hidden="1">
              <a:extLst>
                <a:ext uri="{63B3BB69-23CF-44E3-9099-C40C66FF867C}">
                  <a14:compatExt spid="_x0000_s57055"/>
                </a:ext>
                <a:ext uri="{FF2B5EF4-FFF2-40B4-BE49-F238E27FC236}">
                  <a16:creationId xmlns:a16="http://schemas.microsoft.com/office/drawing/2014/main" id="{00000000-0008-0000-0000-0000D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41</xdr:row>
          <xdr:rowOff>352425</xdr:rowOff>
        </xdr:from>
        <xdr:to>
          <xdr:col>33</xdr:col>
          <xdr:colOff>200025</xdr:colOff>
          <xdr:row>41</xdr:row>
          <xdr:rowOff>790575</xdr:rowOff>
        </xdr:to>
        <xdr:sp macro="" textlink="">
          <xdr:nvSpPr>
            <xdr:cNvPr id="57056" name="Check Box 736" hidden="1">
              <a:extLst>
                <a:ext uri="{63B3BB69-23CF-44E3-9099-C40C66FF867C}">
                  <a14:compatExt spid="_x0000_s57056"/>
                </a:ext>
                <a:ext uri="{FF2B5EF4-FFF2-40B4-BE49-F238E27FC236}">
                  <a16:creationId xmlns:a16="http://schemas.microsoft.com/office/drawing/2014/main" id="{00000000-0008-0000-0000-0000E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41</xdr:row>
          <xdr:rowOff>2152650</xdr:rowOff>
        </xdr:from>
        <xdr:to>
          <xdr:col>33</xdr:col>
          <xdr:colOff>209550</xdr:colOff>
          <xdr:row>41</xdr:row>
          <xdr:rowOff>2943225</xdr:rowOff>
        </xdr:to>
        <xdr:sp macro="" textlink="">
          <xdr:nvSpPr>
            <xdr:cNvPr id="57057" name="Check Box 737" hidden="1">
              <a:extLst>
                <a:ext uri="{63B3BB69-23CF-44E3-9099-C40C66FF867C}">
                  <a14:compatExt spid="_x0000_s57057"/>
                </a:ext>
                <a:ext uri="{FF2B5EF4-FFF2-40B4-BE49-F238E27FC236}">
                  <a16:creationId xmlns:a16="http://schemas.microsoft.com/office/drawing/2014/main" id="{00000000-0008-0000-0000-0000E1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42</xdr:row>
          <xdr:rowOff>323850</xdr:rowOff>
        </xdr:from>
        <xdr:to>
          <xdr:col>33</xdr:col>
          <xdr:colOff>38100</xdr:colOff>
          <xdr:row>42</xdr:row>
          <xdr:rowOff>1047750</xdr:rowOff>
        </xdr:to>
        <xdr:sp macro="" textlink="">
          <xdr:nvSpPr>
            <xdr:cNvPr id="57058" name="Check Box 738" hidden="1">
              <a:extLst>
                <a:ext uri="{63B3BB69-23CF-44E3-9099-C40C66FF867C}">
                  <a14:compatExt spid="_x0000_s57058"/>
                </a:ext>
                <a:ext uri="{FF2B5EF4-FFF2-40B4-BE49-F238E27FC236}">
                  <a16:creationId xmlns:a16="http://schemas.microsoft.com/office/drawing/2014/main" id="{00000000-0008-0000-0000-0000E2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42</xdr:row>
          <xdr:rowOff>1343025</xdr:rowOff>
        </xdr:from>
        <xdr:to>
          <xdr:col>33</xdr:col>
          <xdr:colOff>38100</xdr:colOff>
          <xdr:row>42</xdr:row>
          <xdr:rowOff>2066925</xdr:rowOff>
        </xdr:to>
        <xdr:sp macro="" textlink="">
          <xdr:nvSpPr>
            <xdr:cNvPr id="57059" name="Check Box 739" hidden="1">
              <a:extLst>
                <a:ext uri="{63B3BB69-23CF-44E3-9099-C40C66FF867C}">
                  <a14:compatExt spid="_x0000_s57059"/>
                </a:ext>
                <a:ext uri="{FF2B5EF4-FFF2-40B4-BE49-F238E27FC236}">
                  <a16:creationId xmlns:a16="http://schemas.microsoft.com/office/drawing/2014/main" id="{00000000-0008-0000-0000-0000E3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43</xdr:row>
          <xdr:rowOff>571500</xdr:rowOff>
        </xdr:from>
        <xdr:to>
          <xdr:col>33</xdr:col>
          <xdr:colOff>38100</xdr:colOff>
          <xdr:row>43</xdr:row>
          <xdr:rowOff>1295400</xdr:rowOff>
        </xdr:to>
        <xdr:sp macro="" textlink="">
          <xdr:nvSpPr>
            <xdr:cNvPr id="57060" name="Check Box 740" hidden="1">
              <a:extLst>
                <a:ext uri="{63B3BB69-23CF-44E3-9099-C40C66FF867C}">
                  <a14:compatExt spid="_x0000_s57060"/>
                </a:ext>
                <a:ext uri="{FF2B5EF4-FFF2-40B4-BE49-F238E27FC236}">
                  <a16:creationId xmlns:a16="http://schemas.microsoft.com/office/drawing/2014/main" id="{00000000-0008-0000-0000-0000E4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43</xdr:row>
          <xdr:rowOff>1152525</xdr:rowOff>
        </xdr:from>
        <xdr:to>
          <xdr:col>33</xdr:col>
          <xdr:colOff>180975</xdr:colOff>
          <xdr:row>43</xdr:row>
          <xdr:rowOff>2057400</xdr:rowOff>
        </xdr:to>
        <xdr:sp macro="" textlink="">
          <xdr:nvSpPr>
            <xdr:cNvPr id="57061" name="Check Box 741" hidden="1">
              <a:extLst>
                <a:ext uri="{63B3BB69-23CF-44E3-9099-C40C66FF867C}">
                  <a14:compatExt spid="_x0000_s57061"/>
                </a:ext>
                <a:ext uri="{FF2B5EF4-FFF2-40B4-BE49-F238E27FC236}">
                  <a16:creationId xmlns:a16="http://schemas.microsoft.com/office/drawing/2014/main" id="{00000000-0008-0000-0000-0000E5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43</xdr:row>
          <xdr:rowOff>1895475</xdr:rowOff>
        </xdr:from>
        <xdr:to>
          <xdr:col>33</xdr:col>
          <xdr:colOff>180975</xdr:colOff>
          <xdr:row>43</xdr:row>
          <xdr:rowOff>2762250</xdr:rowOff>
        </xdr:to>
        <xdr:sp macro="" textlink="">
          <xdr:nvSpPr>
            <xdr:cNvPr id="57062" name="Check Box 742" hidden="1">
              <a:extLst>
                <a:ext uri="{63B3BB69-23CF-44E3-9099-C40C66FF867C}">
                  <a14:compatExt spid="_x0000_s57062"/>
                </a:ext>
                <a:ext uri="{FF2B5EF4-FFF2-40B4-BE49-F238E27FC236}">
                  <a16:creationId xmlns:a16="http://schemas.microsoft.com/office/drawing/2014/main" id="{00000000-0008-0000-0000-0000E6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43</xdr:row>
          <xdr:rowOff>2781300</xdr:rowOff>
        </xdr:from>
        <xdr:to>
          <xdr:col>33</xdr:col>
          <xdr:colOff>19050</xdr:colOff>
          <xdr:row>43</xdr:row>
          <xdr:rowOff>3505200</xdr:rowOff>
        </xdr:to>
        <xdr:sp macro="" textlink="">
          <xdr:nvSpPr>
            <xdr:cNvPr id="57063" name="Check Box 743" hidden="1">
              <a:extLst>
                <a:ext uri="{63B3BB69-23CF-44E3-9099-C40C66FF867C}">
                  <a14:compatExt spid="_x0000_s57063"/>
                </a:ext>
                <a:ext uri="{FF2B5EF4-FFF2-40B4-BE49-F238E27FC236}">
                  <a16:creationId xmlns:a16="http://schemas.microsoft.com/office/drawing/2014/main" id="{00000000-0008-0000-0000-0000E7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2085975</xdr:rowOff>
        </xdr:from>
        <xdr:to>
          <xdr:col>33</xdr:col>
          <xdr:colOff>323850</xdr:colOff>
          <xdr:row>24</xdr:row>
          <xdr:rowOff>3038475</xdr:rowOff>
        </xdr:to>
        <xdr:sp macro="" textlink="">
          <xdr:nvSpPr>
            <xdr:cNvPr id="57088" name="Check Box 768" hidden="1">
              <a:extLst>
                <a:ext uri="{63B3BB69-23CF-44E3-9099-C40C66FF867C}">
                  <a14:compatExt spid="_x0000_s57088"/>
                </a:ext>
                <a:ext uri="{FF2B5EF4-FFF2-40B4-BE49-F238E27FC236}">
                  <a16:creationId xmlns:a16="http://schemas.microsoft.com/office/drawing/2014/main" id="{00000000-0008-0000-0000-000000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46</xdr:row>
          <xdr:rowOff>1895475</xdr:rowOff>
        </xdr:from>
        <xdr:to>
          <xdr:col>33</xdr:col>
          <xdr:colOff>209550</xdr:colOff>
          <xdr:row>46</xdr:row>
          <xdr:rowOff>2124075</xdr:rowOff>
        </xdr:to>
        <xdr:sp macro="" textlink="">
          <xdr:nvSpPr>
            <xdr:cNvPr id="57095" name="Check Box 775" hidden="1">
              <a:extLst>
                <a:ext uri="{63B3BB69-23CF-44E3-9099-C40C66FF867C}">
                  <a14:compatExt spid="_x0000_s57095"/>
                </a:ext>
                <a:ext uri="{FF2B5EF4-FFF2-40B4-BE49-F238E27FC236}">
                  <a16:creationId xmlns:a16="http://schemas.microsoft.com/office/drawing/2014/main" id="{00000000-0008-0000-0000-000007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46</xdr:row>
          <xdr:rowOff>171450</xdr:rowOff>
        </xdr:from>
        <xdr:to>
          <xdr:col>33</xdr:col>
          <xdr:colOff>180975</xdr:colOff>
          <xdr:row>46</xdr:row>
          <xdr:rowOff>419100</xdr:rowOff>
        </xdr:to>
        <xdr:sp macro="" textlink="">
          <xdr:nvSpPr>
            <xdr:cNvPr id="57096" name="Check Box 776" hidden="1">
              <a:extLst>
                <a:ext uri="{63B3BB69-23CF-44E3-9099-C40C66FF867C}">
                  <a14:compatExt spid="_x0000_s57096"/>
                </a:ext>
                <a:ext uri="{FF2B5EF4-FFF2-40B4-BE49-F238E27FC236}">
                  <a16:creationId xmlns:a16="http://schemas.microsoft.com/office/drawing/2014/main" id="{00000000-0008-0000-0000-000008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46</xdr:row>
          <xdr:rowOff>2562225</xdr:rowOff>
        </xdr:from>
        <xdr:to>
          <xdr:col>33</xdr:col>
          <xdr:colOff>209550</xdr:colOff>
          <xdr:row>46</xdr:row>
          <xdr:rowOff>2819400</xdr:rowOff>
        </xdr:to>
        <xdr:sp macro="" textlink="">
          <xdr:nvSpPr>
            <xdr:cNvPr id="57097" name="Check Box 777" hidden="1">
              <a:extLst>
                <a:ext uri="{63B3BB69-23CF-44E3-9099-C40C66FF867C}">
                  <a14:compatExt spid="_x0000_s57097"/>
                </a:ext>
                <a:ext uri="{FF2B5EF4-FFF2-40B4-BE49-F238E27FC236}">
                  <a16:creationId xmlns:a16="http://schemas.microsoft.com/office/drawing/2014/main" id="{00000000-0008-0000-0000-000009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38</xdr:row>
          <xdr:rowOff>1695450</xdr:rowOff>
        </xdr:from>
        <xdr:to>
          <xdr:col>33</xdr:col>
          <xdr:colOff>200025</xdr:colOff>
          <xdr:row>38</xdr:row>
          <xdr:rowOff>1952625</xdr:rowOff>
        </xdr:to>
        <xdr:sp macro="" textlink="">
          <xdr:nvSpPr>
            <xdr:cNvPr id="57099" name="Check Box 779" hidden="1">
              <a:extLst>
                <a:ext uri="{63B3BB69-23CF-44E3-9099-C40C66FF867C}">
                  <a14:compatExt spid="_x0000_s57099"/>
                </a:ext>
                <a:ext uri="{FF2B5EF4-FFF2-40B4-BE49-F238E27FC236}">
                  <a16:creationId xmlns:a16="http://schemas.microsoft.com/office/drawing/2014/main" id="{00000000-0008-0000-0000-00000B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38</xdr:row>
          <xdr:rowOff>2457450</xdr:rowOff>
        </xdr:from>
        <xdr:to>
          <xdr:col>33</xdr:col>
          <xdr:colOff>190500</xdr:colOff>
          <xdr:row>38</xdr:row>
          <xdr:rowOff>2695575</xdr:rowOff>
        </xdr:to>
        <xdr:sp macro="" textlink="">
          <xdr:nvSpPr>
            <xdr:cNvPr id="57100" name="Check Box 780" hidden="1">
              <a:extLst>
                <a:ext uri="{63B3BB69-23CF-44E3-9099-C40C66FF867C}">
                  <a14:compatExt spid="_x0000_s57100"/>
                </a:ext>
                <a:ext uri="{FF2B5EF4-FFF2-40B4-BE49-F238E27FC236}">
                  <a16:creationId xmlns:a16="http://schemas.microsoft.com/office/drawing/2014/main" id="{00000000-0008-0000-0000-00000C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39</xdr:row>
          <xdr:rowOff>1066800</xdr:rowOff>
        </xdr:from>
        <xdr:to>
          <xdr:col>33</xdr:col>
          <xdr:colOff>209550</xdr:colOff>
          <xdr:row>39</xdr:row>
          <xdr:rowOff>1314450</xdr:rowOff>
        </xdr:to>
        <xdr:sp macro="" textlink="">
          <xdr:nvSpPr>
            <xdr:cNvPr id="57101" name="Check Box 781" hidden="1">
              <a:extLst>
                <a:ext uri="{63B3BB69-23CF-44E3-9099-C40C66FF867C}">
                  <a14:compatExt spid="_x0000_s57101"/>
                </a:ext>
                <a:ext uri="{FF2B5EF4-FFF2-40B4-BE49-F238E27FC236}">
                  <a16:creationId xmlns:a16="http://schemas.microsoft.com/office/drawing/2014/main" id="{00000000-0008-0000-0000-00000D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39</xdr:row>
          <xdr:rowOff>419100</xdr:rowOff>
        </xdr:from>
        <xdr:to>
          <xdr:col>33</xdr:col>
          <xdr:colOff>190500</xdr:colOff>
          <xdr:row>39</xdr:row>
          <xdr:rowOff>666750</xdr:rowOff>
        </xdr:to>
        <xdr:sp macro="" textlink="">
          <xdr:nvSpPr>
            <xdr:cNvPr id="57102" name="Check Box 782" hidden="1">
              <a:extLst>
                <a:ext uri="{63B3BB69-23CF-44E3-9099-C40C66FF867C}">
                  <a14:compatExt spid="_x0000_s57102"/>
                </a:ext>
                <a:ext uri="{FF2B5EF4-FFF2-40B4-BE49-F238E27FC236}">
                  <a16:creationId xmlns:a16="http://schemas.microsoft.com/office/drawing/2014/main" id="{00000000-0008-0000-0000-00000E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43</xdr:row>
          <xdr:rowOff>4619625</xdr:rowOff>
        </xdr:from>
        <xdr:to>
          <xdr:col>33</xdr:col>
          <xdr:colOff>47625</xdr:colOff>
          <xdr:row>45</xdr:row>
          <xdr:rowOff>600075</xdr:rowOff>
        </xdr:to>
        <xdr:sp macro="" textlink="">
          <xdr:nvSpPr>
            <xdr:cNvPr id="57109" name="Check Box 789" hidden="1">
              <a:extLst>
                <a:ext uri="{63B3BB69-23CF-44E3-9099-C40C66FF867C}">
                  <a14:compatExt spid="_x0000_s57109"/>
                </a:ext>
                <a:ext uri="{FF2B5EF4-FFF2-40B4-BE49-F238E27FC236}">
                  <a16:creationId xmlns:a16="http://schemas.microsoft.com/office/drawing/2014/main" id="{00000000-0008-0000-0000-000015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2076450</xdr:rowOff>
        </xdr:from>
        <xdr:to>
          <xdr:col>33</xdr:col>
          <xdr:colOff>19050</xdr:colOff>
          <xdr:row>45</xdr:row>
          <xdr:rowOff>2819400</xdr:rowOff>
        </xdr:to>
        <xdr:sp macro="" textlink="">
          <xdr:nvSpPr>
            <xdr:cNvPr id="57110" name="Check Box 790" hidden="1">
              <a:extLst>
                <a:ext uri="{63B3BB69-23CF-44E3-9099-C40C66FF867C}">
                  <a14:compatExt spid="_x0000_s57110"/>
                </a:ext>
                <a:ext uri="{FF2B5EF4-FFF2-40B4-BE49-F238E27FC236}">
                  <a16:creationId xmlns:a16="http://schemas.microsoft.com/office/drawing/2014/main" id="{00000000-0008-0000-0000-000016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1247775</xdr:rowOff>
        </xdr:from>
        <xdr:to>
          <xdr:col>33</xdr:col>
          <xdr:colOff>19050</xdr:colOff>
          <xdr:row>45</xdr:row>
          <xdr:rowOff>1962150</xdr:rowOff>
        </xdr:to>
        <xdr:sp macro="" textlink="">
          <xdr:nvSpPr>
            <xdr:cNvPr id="57111" name="Check Box 791" hidden="1">
              <a:extLst>
                <a:ext uri="{63B3BB69-23CF-44E3-9099-C40C66FF867C}">
                  <a14:compatExt spid="_x0000_s57111"/>
                </a:ext>
                <a:ext uri="{FF2B5EF4-FFF2-40B4-BE49-F238E27FC236}">
                  <a16:creationId xmlns:a16="http://schemas.microsoft.com/office/drawing/2014/main" id="{00000000-0008-0000-0000-000017D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32</xdr:col>
          <xdr:colOff>152400</xdr:colOff>
          <xdr:row>13</xdr:row>
          <xdr:rowOff>628650</xdr:rowOff>
        </xdr:from>
        <xdr:to>
          <xdr:col>33</xdr:col>
          <xdr:colOff>209550</xdr:colOff>
          <xdr:row>13</xdr:row>
          <xdr:rowOff>1171575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4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13</xdr:row>
          <xdr:rowOff>1504950</xdr:rowOff>
        </xdr:from>
        <xdr:to>
          <xdr:col>33</xdr:col>
          <xdr:colOff>190500</xdr:colOff>
          <xdr:row>13</xdr:row>
          <xdr:rowOff>2038350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4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13</xdr:row>
          <xdr:rowOff>2371725</xdr:rowOff>
        </xdr:from>
        <xdr:to>
          <xdr:col>33</xdr:col>
          <xdr:colOff>209550</xdr:colOff>
          <xdr:row>13</xdr:row>
          <xdr:rowOff>2895600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4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14</xdr:row>
          <xdr:rowOff>295275</xdr:rowOff>
        </xdr:from>
        <xdr:to>
          <xdr:col>33</xdr:col>
          <xdr:colOff>200025</xdr:colOff>
          <xdr:row>14</xdr:row>
          <xdr:rowOff>838200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4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14</xdr:row>
          <xdr:rowOff>971550</xdr:rowOff>
        </xdr:from>
        <xdr:to>
          <xdr:col>33</xdr:col>
          <xdr:colOff>200025</xdr:colOff>
          <xdr:row>14</xdr:row>
          <xdr:rowOff>1504950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4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14</xdr:row>
          <xdr:rowOff>1838325</xdr:rowOff>
        </xdr:from>
        <xdr:to>
          <xdr:col>33</xdr:col>
          <xdr:colOff>209550</xdr:colOff>
          <xdr:row>14</xdr:row>
          <xdr:rowOff>2095500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4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15</xdr:row>
          <xdr:rowOff>9525</xdr:rowOff>
        </xdr:from>
        <xdr:to>
          <xdr:col>33</xdr:col>
          <xdr:colOff>190500</xdr:colOff>
          <xdr:row>15</xdr:row>
          <xdr:rowOff>9525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4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104775</xdr:colOff>
          <xdr:row>15</xdr:row>
          <xdr:rowOff>0</xdr:rowOff>
        </xdr:from>
        <xdr:to>
          <xdr:col>33</xdr:col>
          <xdr:colOff>161925</xdr:colOff>
          <xdr:row>15</xdr:row>
          <xdr:rowOff>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0400-00000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15</xdr:row>
          <xdr:rowOff>790575</xdr:rowOff>
        </xdr:from>
        <xdr:to>
          <xdr:col>33</xdr:col>
          <xdr:colOff>209550</xdr:colOff>
          <xdr:row>15</xdr:row>
          <xdr:rowOff>1047750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4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15</xdr:row>
          <xdr:rowOff>1781175</xdr:rowOff>
        </xdr:from>
        <xdr:to>
          <xdr:col>33</xdr:col>
          <xdr:colOff>200025</xdr:colOff>
          <xdr:row>15</xdr:row>
          <xdr:rowOff>2038350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4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19</xdr:row>
          <xdr:rowOff>781050</xdr:rowOff>
        </xdr:from>
        <xdr:to>
          <xdr:col>33</xdr:col>
          <xdr:colOff>200025</xdr:colOff>
          <xdr:row>19</xdr:row>
          <xdr:rowOff>1028700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0400-00000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19</xdr:row>
          <xdr:rowOff>1714500</xdr:rowOff>
        </xdr:from>
        <xdr:to>
          <xdr:col>33</xdr:col>
          <xdr:colOff>190500</xdr:colOff>
          <xdr:row>19</xdr:row>
          <xdr:rowOff>1962150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0400-00000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19</xdr:row>
          <xdr:rowOff>2514600</xdr:rowOff>
        </xdr:from>
        <xdr:to>
          <xdr:col>33</xdr:col>
          <xdr:colOff>200025</xdr:colOff>
          <xdr:row>19</xdr:row>
          <xdr:rowOff>2762250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4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21</xdr:row>
          <xdr:rowOff>2762250</xdr:rowOff>
        </xdr:from>
        <xdr:to>
          <xdr:col>33</xdr:col>
          <xdr:colOff>209550</xdr:colOff>
          <xdr:row>21</xdr:row>
          <xdr:rowOff>3000375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4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21</xdr:row>
          <xdr:rowOff>1914525</xdr:rowOff>
        </xdr:from>
        <xdr:to>
          <xdr:col>33</xdr:col>
          <xdr:colOff>209550</xdr:colOff>
          <xdr:row>21</xdr:row>
          <xdr:rowOff>2171700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4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21</xdr:row>
          <xdr:rowOff>981075</xdr:rowOff>
        </xdr:from>
        <xdr:to>
          <xdr:col>33</xdr:col>
          <xdr:colOff>200025</xdr:colOff>
          <xdr:row>21</xdr:row>
          <xdr:rowOff>1238250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4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22</xdr:row>
          <xdr:rowOff>790575</xdr:rowOff>
        </xdr:from>
        <xdr:to>
          <xdr:col>33</xdr:col>
          <xdr:colOff>219075</xdr:colOff>
          <xdr:row>22</xdr:row>
          <xdr:rowOff>1038225</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4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29</xdr:row>
          <xdr:rowOff>0</xdr:rowOff>
        </xdr:from>
        <xdr:to>
          <xdr:col>33</xdr:col>
          <xdr:colOff>190500</xdr:colOff>
          <xdr:row>29</xdr:row>
          <xdr:rowOff>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4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30</xdr:row>
          <xdr:rowOff>876300</xdr:rowOff>
        </xdr:from>
        <xdr:to>
          <xdr:col>33</xdr:col>
          <xdr:colOff>190500</xdr:colOff>
          <xdr:row>30</xdr:row>
          <xdr:rowOff>1400175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4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30</xdr:row>
          <xdr:rowOff>1733550</xdr:rowOff>
        </xdr:from>
        <xdr:to>
          <xdr:col>33</xdr:col>
          <xdr:colOff>209550</xdr:colOff>
          <xdr:row>30</xdr:row>
          <xdr:rowOff>2276475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4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30</xdr:row>
          <xdr:rowOff>2647950</xdr:rowOff>
        </xdr:from>
        <xdr:to>
          <xdr:col>33</xdr:col>
          <xdr:colOff>190500</xdr:colOff>
          <xdr:row>30</xdr:row>
          <xdr:rowOff>3190875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4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30</xdr:row>
          <xdr:rowOff>3324225</xdr:rowOff>
        </xdr:from>
        <xdr:to>
          <xdr:col>33</xdr:col>
          <xdr:colOff>219075</xdr:colOff>
          <xdr:row>30</xdr:row>
          <xdr:rowOff>4257675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4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36</xdr:row>
          <xdr:rowOff>1905000</xdr:rowOff>
        </xdr:from>
        <xdr:to>
          <xdr:col>33</xdr:col>
          <xdr:colOff>200025</xdr:colOff>
          <xdr:row>36</xdr:row>
          <xdr:rowOff>2257425</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4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36</xdr:row>
          <xdr:rowOff>190500</xdr:rowOff>
        </xdr:from>
        <xdr:to>
          <xdr:col>33</xdr:col>
          <xdr:colOff>190500</xdr:colOff>
          <xdr:row>36</xdr:row>
          <xdr:rowOff>438150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4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36</xdr:row>
          <xdr:rowOff>1171575</xdr:rowOff>
        </xdr:from>
        <xdr:to>
          <xdr:col>33</xdr:col>
          <xdr:colOff>180975</xdr:colOff>
          <xdr:row>36</xdr:row>
          <xdr:rowOff>1419225</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4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37</xdr:row>
          <xdr:rowOff>533400</xdr:rowOff>
        </xdr:from>
        <xdr:to>
          <xdr:col>33</xdr:col>
          <xdr:colOff>190500</xdr:colOff>
          <xdr:row>37</xdr:row>
          <xdr:rowOff>752475</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04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37</xdr:row>
          <xdr:rowOff>1409700</xdr:rowOff>
        </xdr:from>
        <xdr:to>
          <xdr:col>33</xdr:col>
          <xdr:colOff>190500</xdr:colOff>
          <xdr:row>37</xdr:row>
          <xdr:rowOff>1628775</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04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39</xdr:row>
          <xdr:rowOff>1752600</xdr:rowOff>
        </xdr:from>
        <xdr:to>
          <xdr:col>33</xdr:col>
          <xdr:colOff>219075</xdr:colOff>
          <xdr:row>39</xdr:row>
          <xdr:rowOff>2000250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04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38</xdr:row>
          <xdr:rowOff>914400</xdr:rowOff>
        </xdr:from>
        <xdr:to>
          <xdr:col>33</xdr:col>
          <xdr:colOff>180975</xdr:colOff>
          <xdr:row>38</xdr:row>
          <xdr:rowOff>1162050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4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23</xdr:row>
          <xdr:rowOff>1571625</xdr:rowOff>
        </xdr:from>
        <xdr:to>
          <xdr:col>33</xdr:col>
          <xdr:colOff>190500</xdr:colOff>
          <xdr:row>23</xdr:row>
          <xdr:rowOff>1809750</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4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46</xdr:row>
          <xdr:rowOff>1104900</xdr:rowOff>
        </xdr:from>
        <xdr:to>
          <xdr:col>33</xdr:col>
          <xdr:colOff>190500</xdr:colOff>
          <xdr:row>46</xdr:row>
          <xdr:rowOff>1352550</xdr:rowOff>
        </xdr:to>
        <xdr:sp macro="" textlink="">
          <xdr:nvSpPr>
            <xdr:cNvPr id="59423" name="Check Box 31" hidden="1">
              <a:extLst>
                <a:ext uri="{63B3BB69-23CF-44E3-9099-C40C66FF867C}">
                  <a14:compatExt spid="_x0000_s59423"/>
                </a:ext>
                <a:ext uri="{FF2B5EF4-FFF2-40B4-BE49-F238E27FC236}">
                  <a16:creationId xmlns:a16="http://schemas.microsoft.com/office/drawing/2014/main" id="{00000000-0008-0000-0400-00001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733425</xdr:rowOff>
        </xdr:from>
        <xdr:to>
          <xdr:col>33</xdr:col>
          <xdr:colOff>190500</xdr:colOff>
          <xdr:row>45</xdr:row>
          <xdr:rowOff>981075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4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31</xdr:row>
          <xdr:rowOff>190500</xdr:rowOff>
        </xdr:from>
        <xdr:to>
          <xdr:col>33</xdr:col>
          <xdr:colOff>200025</xdr:colOff>
          <xdr:row>31</xdr:row>
          <xdr:rowOff>733425</xdr:rowOff>
        </xdr:to>
        <xdr:sp macro="" textlink="">
          <xdr:nvSpPr>
            <xdr:cNvPr id="59425" name="Check Box 33" hidden="1">
              <a:extLst>
                <a:ext uri="{63B3BB69-23CF-44E3-9099-C40C66FF867C}">
                  <a14:compatExt spid="_x0000_s59425"/>
                </a:ext>
                <a:ext uri="{FF2B5EF4-FFF2-40B4-BE49-F238E27FC236}">
                  <a16:creationId xmlns:a16="http://schemas.microsoft.com/office/drawing/2014/main" id="{00000000-0008-0000-0400-00002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31</xdr:row>
          <xdr:rowOff>895350</xdr:rowOff>
        </xdr:from>
        <xdr:to>
          <xdr:col>33</xdr:col>
          <xdr:colOff>190500</xdr:colOff>
          <xdr:row>31</xdr:row>
          <xdr:rowOff>1438275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4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31</xdr:row>
          <xdr:rowOff>1752600</xdr:rowOff>
        </xdr:from>
        <xdr:to>
          <xdr:col>33</xdr:col>
          <xdr:colOff>200025</xdr:colOff>
          <xdr:row>31</xdr:row>
          <xdr:rowOff>2019300</xdr:rowOff>
        </xdr:to>
        <xdr:sp macro="" textlink="">
          <xdr:nvSpPr>
            <xdr:cNvPr id="59427" name="Check Box 35" hidden="1">
              <a:extLst>
                <a:ext uri="{63B3BB69-23CF-44E3-9099-C40C66FF867C}">
                  <a14:compatExt spid="_x0000_s59427"/>
                </a:ext>
                <a:ext uri="{FF2B5EF4-FFF2-40B4-BE49-F238E27FC236}">
                  <a16:creationId xmlns:a16="http://schemas.microsoft.com/office/drawing/2014/main" id="{00000000-0008-0000-0400-00002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35</xdr:row>
          <xdr:rowOff>495300</xdr:rowOff>
        </xdr:from>
        <xdr:to>
          <xdr:col>33</xdr:col>
          <xdr:colOff>200025</xdr:colOff>
          <xdr:row>35</xdr:row>
          <xdr:rowOff>752475</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04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35</xdr:row>
          <xdr:rowOff>1419225</xdr:rowOff>
        </xdr:from>
        <xdr:to>
          <xdr:col>33</xdr:col>
          <xdr:colOff>180975</xdr:colOff>
          <xdr:row>35</xdr:row>
          <xdr:rowOff>1676400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04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35</xdr:row>
          <xdr:rowOff>2228850</xdr:rowOff>
        </xdr:from>
        <xdr:to>
          <xdr:col>33</xdr:col>
          <xdr:colOff>190500</xdr:colOff>
          <xdr:row>35</xdr:row>
          <xdr:rowOff>2486025</xdr:rowOff>
        </xdr:to>
        <xdr:sp macro="" textlink="">
          <xdr:nvSpPr>
            <xdr:cNvPr id="59430" name="Check Box 38" hidden="1">
              <a:extLst>
                <a:ext uri="{63B3BB69-23CF-44E3-9099-C40C66FF867C}">
                  <a14:compatExt spid="_x0000_s59430"/>
                </a:ext>
                <a:ext uri="{FF2B5EF4-FFF2-40B4-BE49-F238E27FC236}">
                  <a16:creationId xmlns:a16="http://schemas.microsoft.com/office/drawing/2014/main" id="{00000000-0008-0000-0400-00002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33</xdr:row>
          <xdr:rowOff>1323975</xdr:rowOff>
        </xdr:from>
        <xdr:to>
          <xdr:col>33</xdr:col>
          <xdr:colOff>180975</xdr:colOff>
          <xdr:row>33</xdr:row>
          <xdr:rowOff>1581150</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04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33</xdr:row>
          <xdr:rowOff>723900</xdr:rowOff>
        </xdr:from>
        <xdr:to>
          <xdr:col>33</xdr:col>
          <xdr:colOff>180975</xdr:colOff>
          <xdr:row>33</xdr:row>
          <xdr:rowOff>981075</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04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34</xdr:row>
          <xdr:rowOff>390525</xdr:rowOff>
        </xdr:from>
        <xdr:to>
          <xdr:col>33</xdr:col>
          <xdr:colOff>209550</xdr:colOff>
          <xdr:row>34</xdr:row>
          <xdr:rowOff>647700</xdr:rowOff>
        </xdr:to>
        <xdr:sp macro="" textlink="">
          <xdr:nvSpPr>
            <xdr:cNvPr id="59433" name="Check Box 41" hidden="1">
              <a:extLst>
                <a:ext uri="{63B3BB69-23CF-44E3-9099-C40C66FF867C}">
                  <a14:compatExt spid="_x0000_s59433"/>
                </a:ext>
                <a:ext uri="{FF2B5EF4-FFF2-40B4-BE49-F238E27FC236}">
                  <a16:creationId xmlns:a16="http://schemas.microsoft.com/office/drawing/2014/main" id="{00000000-0008-0000-0400-00002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34</xdr:row>
          <xdr:rowOff>1704975</xdr:rowOff>
        </xdr:from>
        <xdr:to>
          <xdr:col>33</xdr:col>
          <xdr:colOff>190500</xdr:colOff>
          <xdr:row>34</xdr:row>
          <xdr:rowOff>1962150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04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23</xdr:col>
      <xdr:colOff>9525</xdr:colOff>
      <xdr:row>8</xdr:row>
      <xdr:rowOff>38100</xdr:rowOff>
    </xdr:from>
    <xdr:to>
      <xdr:col>23</xdr:col>
      <xdr:colOff>333375</xdr:colOff>
      <xdr:row>10</xdr:row>
      <xdr:rowOff>9525</xdr:rowOff>
    </xdr:to>
    <xdr:sp macro="" textlink="">
      <xdr:nvSpPr>
        <xdr:cNvPr id="44" name="Check Box 41" hidden="1">
          <a:extLst>
            <a:ext uri="{FF2B5EF4-FFF2-40B4-BE49-F238E27FC236}">
              <a16:creationId xmlns:a16="http://schemas.microsoft.com/office/drawing/2014/main" id="{00000000-0008-0000-0400-00002C000000}"/>
            </a:ext>
          </a:extLst>
        </xdr:cNvPr>
        <xdr:cNvSpPr>
          <a:spLocks noChangeArrowheads="1"/>
        </xdr:cNvSpPr>
      </xdr:nvSpPr>
      <xdr:spPr bwMode="auto">
        <a:xfrm>
          <a:off x="24736425" y="4181475"/>
          <a:ext cx="3238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xdr:row>
      <xdr:rowOff>28575</xdr:rowOff>
    </xdr:from>
    <xdr:to>
      <xdr:col>20</xdr:col>
      <xdr:colOff>361950</xdr:colOff>
      <xdr:row>10</xdr:row>
      <xdr:rowOff>9525</xdr:rowOff>
    </xdr:to>
    <xdr:sp macro="" textlink="">
      <xdr:nvSpPr>
        <xdr:cNvPr id="45" name="Check Box 43" hidden="1">
          <a:extLst>
            <a:ext uri="{FF2B5EF4-FFF2-40B4-BE49-F238E27FC236}">
              <a16:creationId xmlns:a16="http://schemas.microsoft.com/office/drawing/2014/main" id="{00000000-0008-0000-0400-00002D000000}"/>
            </a:ext>
          </a:extLst>
        </xdr:cNvPr>
        <xdr:cNvSpPr>
          <a:spLocks noChangeArrowheads="1"/>
        </xdr:cNvSpPr>
      </xdr:nvSpPr>
      <xdr:spPr bwMode="auto">
        <a:xfrm>
          <a:off x="23412450" y="4171950"/>
          <a:ext cx="3429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xdr:row>
      <xdr:rowOff>38100</xdr:rowOff>
    </xdr:from>
    <xdr:to>
      <xdr:col>23</xdr:col>
      <xdr:colOff>333375</xdr:colOff>
      <xdr:row>10</xdr:row>
      <xdr:rowOff>9525</xdr:rowOff>
    </xdr:to>
    <xdr:sp macro="" textlink="">
      <xdr:nvSpPr>
        <xdr:cNvPr id="46" name="Check Box 44" hidden="1">
          <a:extLst>
            <a:ext uri="{FF2B5EF4-FFF2-40B4-BE49-F238E27FC236}">
              <a16:creationId xmlns:a16="http://schemas.microsoft.com/office/drawing/2014/main" id="{00000000-0008-0000-0400-00002E000000}"/>
            </a:ext>
          </a:extLst>
        </xdr:cNvPr>
        <xdr:cNvSpPr>
          <a:spLocks noChangeArrowheads="1"/>
        </xdr:cNvSpPr>
      </xdr:nvSpPr>
      <xdr:spPr bwMode="auto">
        <a:xfrm>
          <a:off x="24736425" y="4181475"/>
          <a:ext cx="3238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xdr:row>
      <xdr:rowOff>28575</xdr:rowOff>
    </xdr:from>
    <xdr:to>
      <xdr:col>20</xdr:col>
      <xdr:colOff>361950</xdr:colOff>
      <xdr:row>10</xdr:row>
      <xdr:rowOff>9525</xdr:rowOff>
    </xdr:to>
    <xdr:sp macro="" textlink="">
      <xdr:nvSpPr>
        <xdr:cNvPr id="47" name="Check Box 45" hidden="1">
          <a:extLst>
            <a:ext uri="{FF2B5EF4-FFF2-40B4-BE49-F238E27FC236}">
              <a16:creationId xmlns:a16="http://schemas.microsoft.com/office/drawing/2014/main" id="{00000000-0008-0000-0400-00002F000000}"/>
            </a:ext>
          </a:extLst>
        </xdr:cNvPr>
        <xdr:cNvSpPr>
          <a:spLocks noChangeArrowheads="1"/>
        </xdr:cNvSpPr>
      </xdr:nvSpPr>
      <xdr:spPr bwMode="auto">
        <a:xfrm>
          <a:off x="23412450" y="4171950"/>
          <a:ext cx="3429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23</xdr:col>
          <xdr:colOff>371475</xdr:colOff>
          <xdr:row>8</xdr:row>
          <xdr:rowOff>219075</xdr:rowOff>
        </xdr:from>
        <xdr:to>
          <xdr:col>23</xdr:col>
          <xdr:colOff>676275</xdr:colOff>
          <xdr:row>9</xdr:row>
          <xdr:rowOff>228600</xdr:rowOff>
        </xdr:to>
        <xdr:sp macro="" textlink="">
          <xdr:nvSpPr>
            <xdr:cNvPr id="59435" name="Casilla 49" hidden="1">
              <a:extLst>
                <a:ext uri="{63B3BB69-23CF-44E3-9099-C40C66FF867C}">
                  <a14:compatExt spid="_x0000_s59435"/>
                </a:ext>
                <a:ext uri="{FF2B5EF4-FFF2-40B4-BE49-F238E27FC236}">
                  <a16:creationId xmlns:a16="http://schemas.microsoft.com/office/drawing/2014/main" id="{00000000-0008-0000-0400-00002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876300</xdr:colOff>
          <xdr:row>8</xdr:row>
          <xdr:rowOff>209550</xdr:rowOff>
        </xdr:from>
        <xdr:to>
          <xdr:col>28</xdr:col>
          <xdr:colOff>209550</xdr:colOff>
          <xdr:row>9</xdr:row>
          <xdr:rowOff>228600</xdr:rowOff>
        </xdr:to>
        <xdr:sp macro="" textlink="">
          <xdr:nvSpPr>
            <xdr:cNvPr id="59436" name="Casilla 49" hidden="1">
              <a:extLst>
                <a:ext uri="{63B3BB69-23CF-44E3-9099-C40C66FF867C}">
                  <a14:compatExt spid="_x0000_s59436"/>
                </a:ext>
                <a:ext uri="{FF2B5EF4-FFF2-40B4-BE49-F238E27FC236}">
                  <a16:creationId xmlns:a16="http://schemas.microsoft.com/office/drawing/2014/main" id="{00000000-0008-0000-04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180975</xdr:colOff>
          <xdr:row>22</xdr:row>
          <xdr:rowOff>1514475</xdr:rowOff>
        </xdr:from>
        <xdr:to>
          <xdr:col>33</xdr:col>
          <xdr:colOff>238125</xdr:colOff>
          <xdr:row>22</xdr:row>
          <xdr:rowOff>1762125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04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23</xdr:row>
          <xdr:rowOff>723900</xdr:rowOff>
        </xdr:from>
        <xdr:to>
          <xdr:col>33</xdr:col>
          <xdr:colOff>190500</xdr:colOff>
          <xdr:row>23</xdr:row>
          <xdr:rowOff>971550</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04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23</xdr:row>
          <xdr:rowOff>2371725</xdr:rowOff>
        </xdr:from>
        <xdr:to>
          <xdr:col>33</xdr:col>
          <xdr:colOff>200025</xdr:colOff>
          <xdr:row>23</xdr:row>
          <xdr:rowOff>2619375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04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23</xdr:row>
          <xdr:rowOff>3086100</xdr:rowOff>
        </xdr:from>
        <xdr:to>
          <xdr:col>33</xdr:col>
          <xdr:colOff>200025</xdr:colOff>
          <xdr:row>23</xdr:row>
          <xdr:rowOff>3333750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04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38</xdr:row>
          <xdr:rowOff>161925</xdr:rowOff>
        </xdr:from>
        <xdr:to>
          <xdr:col>33</xdr:col>
          <xdr:colOff>200025</xdr:colOff>
          <xdr:row>38</xdr:row>
          <xdr:rowOff>409575</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04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1228725</xdr:rowOff>
        </xdr:from>
        <xdr:to>
          <xdr:col>33</xdr:col>
          <xdr:colOff>200025</xdr:colOff>
          <xdr:row>24</xdr:row>
          <xdr:rowOff>1657350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04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1466850</xdr:rowOff>
        </xdr:from>
        <xdr:to>
          <xdr:col>33</xdr:col>
          <xdr:colOff>323850</xdr:colOff>
          <xdr:row>24</xdr:row>
          <xdr:rowOff>2438400</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04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25</xdr:row>
          <xdr:rowOff>990600</xdr:rowOff>
        </xdr:from>
        <xdr:to>
          <xdr:col>33</xdr:col>
          <xdr:colOff>314325</xdr:colOff>
          <xdr:row>25</xdr:row>
          <xdr:rowOff>1800225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04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25</xdr:row>
          <xdr:rowOff>352425</xdr:rowOff>
        </xdr:from>
        <xdr:to>
          <xdr:col>33</xdr:col>
          <xdr:colOff>200025</xdr:colOff>
          <xdr:row>25</xdr:row>
          <xdr:rowOff>790575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04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25</xdr:row>
          <xdr:rowOff>2152650</xdr:rowOff>
        </xdr:from>
        <xdr:to>
          <xdr:col>33</xdr:col>
          <xdr:colOff>209550</xdr:colOff>
          <xdr:row>25</xdr:row>
          <xdr:rowOff>2943225</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04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26</xdr:row>
          <xdr:rowOff>323850</xdr:rowOff>
        </xdr:from>
        <xdr:to>
          <xdr:col>33</xdr:col>
          <xdr:colOff>38100</xdr:colOff>
          <xdr:row>26</xdr:row>
          <xdr:rowOff>1047750</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04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26</xdr:row>
          <xdr:rowOff>1343025</xdr:rowOff>
        </xdr:from>
        <xdr:to>
          <xdr:col>33</xdr:col>
          <xdr:colOff>38100</xdr:colOff>
          <xdr:row>26</xdr:row>
          <xdr:rowOff>2066925</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04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28</xdr:row>
          <xdr:rowOff>523875</xdr:rowOff>
        </xdr:from>
        <xdr:to>
          <xdr:col>33</xdr:col>
          <xdr:colOff>38100</xdr:colOff>
          <xdr:row>28</xdr:row>
          <xdr:rowOff>1247775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04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28</xdr:row>
          <xdr:rowOff>1000125</xdr:rowOff>
        </xdr:from>
        <xdr:to>
          <xdr:col>33</xdr:col>
          <xdr:colOff>180975</xdr:colOff>
          <xdr:row>28</xdr:row>
          <xdr:rowOff>1914525</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04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28</xdr:row>
          <xdr:rowOff>1781175</xdr:rowOff>
        </xdr:from>
        <xdr:to>
          <xdr:col>33</xdr:col>
          <xdr:colOff>180975</xdr:colOff>
          <xdr:row>28</xdr:row>
          <xdr:rowOff>2676525</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04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28</xdr:row>
          <xdr:rowOff>2743200</xdr:rowOff>
        </xdr:from>
        <xdr:to>
          <xdr:col>33</xdr:col>
          <xdr:colOff>19050</xdr:colOff>
          <xdr:row>28</xdr:row>
          <xdr:rowOff>3476625</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04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228601</xdr:colOff>
      <xdr:row>0</xdr:row>
      <xdr:rowOff>142875</xdr:rowOff>
    </xdr:from>
    <xdr:to>
      <xdr:col>2</xdr:col>
      <xdr:colOff>571500</xdr:colOff>
      <xdr:row>3</xdr:row>
      <xdr:rowOff>186760</xdr:rowOff>
    </xdr:to>
    <xdr:pic>
      <xdr:nvPicPr>
        <xdr:cNvPr id="66" name="91 Imagen" descr="Resultado de imagen para grupo gaviria">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6820" y="142875"/>
          <a:ext cx="1331118" cy="913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32</xdr:col>
          <xdr:colOff>133350</xdr:colOff>
          <xdr:row>16</xdr:row>
          <xdr:rowOff>9525</xdr:rowOff>
        </xdr:from>
        <xdr:to>
          <xdr:col>33</xdr:col>
          <xdr:colOff>190500</xdr:colOff>
          <xdr:row>16</xdr:row>
          <xdr:rowOff>9525</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04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16</xdr:row>
          <xdr:rowOff>790575</xdr:rowOff>
        </xdr:from>
        <xdr:to>
          <xdr:col>33</xdr:col>
          <xdr:colOff>209550</xdr:colOff>
          <xdr:row>16</xdr:row>
          <xdr:rowOff>1047750</xdr:rowOff>
        </xdr:to>
        <xdr:sp macro="" textlink="">
          <xdr:nvSpPr>
            <xdr:cNvPr id="59454" name="Check Box 62" hidden="1">
              <a:extLst>
                <a:ext uri="{63B3BB69-23CF-44E3-9099-C40C66FF867C}">
                  <a14:compatExt spid="_x0000_s59454"/>
                </a:ext>
                <a:ext uri="{FF2B5EF4-FFF2-40B4-BE49-F238E27FC236}">
                  <a16:creationId xmlns:a16="http://schemas.microsoft.com/office/drawing/2014/main" id="{00000000-0008-0000-0400-00003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16</xdr:row>
          <xdr:rowOff>1466850</xdr:rowOff>
        </xdr:from>
        <xdr:to>
          <xdr:col>33</xdr:col>
          <xdr:colOff>209550</xdr:colOff>
          <xdr:row>16</xdr:row>
          <xdr:rowOff>1724025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04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17</xdr:row>
          <xdr:rowOff>1752600</xdr:rowOff>
        </xdr:from>
        <xdr:to>
          <xdr:col>33</xdr:col>
          <xdr:colOff>200025</xdr:colOff>
          <xdr:row>17</xdr:row>
          <xdr:rowOff>2009775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04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17</xdr:row>
          <xdr:rowOff>352425</xdr:rowOff>
        </xdr:from>
        <xdr:to>
          <xdr:col>33</xdr:col>
          <xdr:colOff>219075</xdr:colOff>
          <xdr:row>17</xdr:row>
          <xdr:rowOff>609600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04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18</xdr:row>
          <xdr:rowOff>781050</xdr:rowOff>
        </xdr:from>
        <xdr:to>
          <xdr:col>33</xdr:col>
          <xdr:colOff>200025</xdr:colOff>
          <xdr:row>18</xdr:row>
          <xdr:rowOff>1028700</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04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18</xdr:row>
          <xdr:rowOff>1714500</xdr:rowOff>
        </xdr:from>
        <xdr:to>
          <xdr:col>33</xdr:col>
          <xdr:colOff>190500</xdr:colOff>
          <xdr:row>18</xdr:row>
          <xdr:rowOff>1962150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04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18</xdr:row>
          <xdr:rowOff>2514600</xdr:rowOff>
        </xdr:from>
        <xdr:to>
          <xdr:col>33</xdr:col>
          <xdr:colOff>200025</xdr:colOff>
          <xdr:row>18</xdr:row>
          <xdr:rowOff>2762250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04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20</xdr:row>
          <xdr:rowOff>781050</xdr:rowOff>
        </xdr:from>
        <xdr:to>
          <xdr:col>33</xdr:col>
          <xdr:colOff>200025</xdr:colOff>
          <xdr:row>20</xdr:row>
          <xdr:rowOff>1028700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04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20</xdr:row>
          <xdr:rowOff>1714500</xdr:rowOff>
        </xdr:from>
        <xdr:to>
          <xdr:col>33</xdr:col>
          <xdr:colOff>190500</xdr:colOff>
          <xdr:row>20</xdr:row>
          <xdr:rowOff>1962150</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04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20</xdr:row>
          <xdr:rowOff>2514600</xdr:rowOff>
        </xdr:from>
        <xdr:to>
          <xdr:col>33</xdr:col>
          <xdr:colOff>200025</xdr:colOff>
          <xdr:row>20</xdr:row>
          <xdr:rowOff>2762250</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04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27</xdr:row>
          <xdr:rowOff>323850</xdr:rowOff>
        </xdr:from>
        <xdr:to>
          <xdr:col>33</xdr:col>
          <xdr:colOff>38100</xdr:colOff>
          <xdr:row>27</xdr:row>
          <xdr:rowOff>1047750</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04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27</xdr:row>
          <xdr:rowOff>1343025</xdr:rowOff>
        </xdr:from>
        <xdr:to>
          <xdr:col>33</xdr:col>
          <xdr:colOff>38100</xdr:colOff>
          <xdr:row>27</xdr:row>
          <xdr:rowOff>2066925</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04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32</xdr:row>
          <xdr:rowOff>9525</xdr:rowOff>
        </xdr:from>
        <xdr:to>
          <xdr:col>33</xdr:col>
          <xdr:colOff>190500</xdr:colOff>
          <xdr:row>32</xdr:row>
          <xdr:rowOff>9525</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04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32</xdr:row>
          <xdr:rowOff>790575</xdr:rowOff>
        </xdr:from>
        <xdr:to>
          <xdr:col>33</xdr:col>
          <xdr:colOff>209550</xdr:colOff>
          <xdr:row>32</xdr:row>
          <xdr:rowOff>1047750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04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32</xdr:row>
          <xdr:rowOff>1466850</xdr:rowOff>
        </xdr:from>
        <xdr:to>
          <xdr:col>33</xdr:col>
          <xdr:colOff>209550</xdr:colOff>
          <xdr:row>32</xdr:row>
          <xdr:rowOff>1724025</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04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34</xdr:row>
          <xdr:rowOff>1038225</xdr:rowOff>
        </xdr:from>
        <xdr:to>
          <xdr:col>33</xdr:col>
          <xdr:colOff>190500</xdr:colOff>
          <xdr:row>34</xdr:row>
          <xdr:rowOff>1304925</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04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1066800</xdr:rowOff>
        </xdr:from>
        <xdr:to>
          <xdr:col>33</xdr:col>
          <xdr:colOff>190500</xdr:colOff>
          <xdr:row>40</xdr:row>
          <xdr:rowOff>1495425</xdr:rowOff>
        </xdr:to>
        <xdr:sp macro="" textlink="">
          <xdr:nvSpPr>
            <xdr:cNvPr id="59470" name="Check Box 78" hidden="1">
              <a:extLst>
                <a:ext uri="{63B3BB69-23CF-44E3-9099-C40C66FF867C}">
                  <a14:compatExt spid="_x0000_s59470"/>
                </a:ext>
                <a:ext uri="{FF2B5EF4-FFF2-40B4-BE49-F238E27FC236}">
                  <a16:creationId xmlns:a16="http://schemas.microsoft.com/office/drawing/2014/main" id="{00000000-0008-0000-0400-00004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1466850</xdr:rowOff>
        </xdr:from>
        <xdr:to>
          <xdr:col>33</xdr:col>
          <xdr:colOff>314325</xdr:colOff>
          <xdr:row>40</xdr:row>
          <xdr:rowOff>2438400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04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40</xdr:row>
          <xdr:rowOff>2486025</xdr:rowOff>
        </xdr:from>
        <xdr:to>
          <xdr:col>33</xdr:col>
          <xdr:colOff>190500</xdr:colOff>
          <xdr:row>40</xdr:row>
          <xdr:rowOff>2914650</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04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41</xdr:row>
          <xdr:rowOff>990600</xdr:rowOff>
        </xdr:from>
        <xdr:to>
          <xdr:col>33</xdr:col>
          <xdr:colOff>314325</xdr:colOff>
          <xdr:row>41</xdr:row>
          <xdr:rowOff>1800225</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04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41</xdr:row>
          <xdr:rowOff>352425</xdr:rowOff>
        </xdr:from>
        <xdr:to>
          <xdr:col>33</xdr:col>
          <xdr:colOff>200025</xdr:colOff>
          <xdr:row>41</xdr:row>
          <xdr:rowOff>790575</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04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41</xdr:row>
          <xdr:rowOff>2152650</xdr:rowOff>
        </xdr:from>
        <xdr:to>
          <xdr:col>33</xdr:col>
          <xdr:colOff>209550</xdr:colOff>
          <xdr:row>41</xdr:row>
          <xdr:rowOff>2943225</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04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42</xdr:row>
          <xdr:rowOff>323850</xdr:rowOff>
        </xdr:from>
        <xdr:to>
          <xdr:col>33</xdr:col>
          <xdr:colOff>38100</xdr:colOff>
          <xdr:row>42</xdr:row>
          <xdr:rowOff>1047750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04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42</xdr:row>
          <xdr:rowOff>1343025</xdr:rowOff>
        </xdr:from>
        <xdr:to>
          <xdr:col>33</xdr:col>
          <xdr:colOff>38100</xdr:colOff>
          <xdr:row>42</xdr:row>
          <xdr:rowOff>2066925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04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43</xdr:row>
          <xdr:rowOff>571500</xdr:rowOff>
        </xdr:from>
        <xdr:to>
          <xdr:col>33</xdr:col>
          <xdr:colOff>38100</xdr:colOff>
          <xdr:row>43</xdr:row>
          <xdr:rowOff>1295400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04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43</xdr:row>
          <xdr:rowOff>1152525</xdr:rowOff>
        </xdr:from>
        <xdr:to>
          <xdr:col>33</xdr:col>
          <xdr:colOff>180975</xdr:colOff>
          <xdr:row>43</xdr:row>
          <xdr:rowOff>2057400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04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43</xdr:row>
          <xdr:rowOff>1895475</xdr:rowOff>
        </xdr:from>
        <xdr:to>
          <xdr:col>33</xdr:col>
          <xdr:colOff>180975</xdr:colOff>
          <xdr:row>43</xdr:row>
          <xdr:rowOff>2762250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04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43</xdr:row>
          <xdr:rowOff>2781300</xdr:rowOff>
        </xdr:from>
        <xdr:to>
          <xdr:col>33</xdr:col>
          <xdr:colOff>19050</xdr:colOff>
          <xdr:row>43</xdr:row>
          <xdr:rowOff>3505200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04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24</xdr:row>
          <xdr:rowOff>2085975</xdr:rowOff>
        </xdr:from>
        <xdr:to>
          <xdr:col>33</xdr:col>
          <xdr:colOff>323850</xdr:colOff>
          <xdr:row>24</xdr:row>
          <xdr:rowOff>3038475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04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46</xdr:row>
          <xdr:rowOff>1895475</xdr:rowOff>
        </xdr:from>
        <xdr:to>
          <xdr:col>33</xdr:col>
          <xdr:colOff>209550</xdr:colOff>
          <xdr:row>46</xdr:row>
          <xdr:rowOff>2124075</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04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123825</xdr:colOff>
          <xdr:row>46</xdr:row>
          <xdr:rowOff>171450</xdr:rowOff>
        </xdr:from>
        <xdr:to>
          <xdr:col>33</xdr:col>
          <xdr:colOff>180975</xdr:colOff>
          <xdr:row>46</xdr:row>
          <xdr:rowOff>419100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04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46</xdr:row>
          <xdr:rowOff>2562225</xdr:rowOff>
        </xdr:from>
        <xdr:to>
          <xdr:col>33</xdr:col>
          <xdr:colOff>209550</xdr:colOff>
          <xdr:row>46</xdr:row>
          <xdr:rowOff>2819400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04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142875</xdr:colOff>
          <xdr:row>38</xdr:row>
          <xdr:rowOff>1695450</xdr:rowOff>
        </xdr:from>
        <xdr:to>
          <xdr:col>33</xdr:col>
          <xdr:colOff>200025</xdr:colOff>
          <xdr:row>38</xdr:row>
          <xdr:rowOff>1952625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04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38</xdr:row>
          <xdr:rowOff>2457450</xdr:rowOff>
        </xdr:from>
        <xdr:to>
          <xdr:col>33</xdr:col>
          <xdr:colOff>190500</xdr:colOff>
          <xdr:row>38</xdr:row>
          <xdr:rowOff>2695575</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04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39</xdr:row>
          <xdr:rowOff>1066800</xdr:rowOff>
        </xdr:from>
        <xdr:to>
          <xdr:col>33</xdr:col>
          <xdr:colOff>209550</xdr:colOff>
          <xdr:row>39</xdr:row>
          <xdr:rowOff>1314450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04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39</xdr:row>
          <xdr:rowOff>419100</xdr:rowOff>
        </xdr:from>
        <xdr:to>
          <xdr:col>33</xdr:col>
          <xdr:colOff>190500</xdr:colOff>
          <xdr:row>39</xdr:row>
          <xdr:rowOff>666750</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04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161925</xdr:colOff>
          <xdr:row>43</xdr:row>
          <xdr:rowOff>4619625</xdr:rowOff>
        </xdr:from>
        <xdr:to>
          <xdr:col>33</xdr:col>
          <xdr:colOff>47625</xdr:colOff>
          <xdr:row>45</xdr:row>
          <xdr:rowOff>600075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04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2076450</xdr:rowOff>
        </xdr:from>
        <xdr:to>
          <xdr:col>33</xdr:col>
          <xdr:colOff>19050</xdr:colOff>
          <xdr:row>45</xdr:row>
          <xdr:rowOff>2819400</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04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45</xdr:row>
          <xdr:rowOff>1247775</xdr:rowOff>
        </xdr:from>
        <xdr:to>
          <xdr:col>33</xdr:col>
          <xdr:colOff>19050</xdr:colOff>
          <xdr:row>45</xdr:row>
          <xdr:rowOff>1962150</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04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657225</xdr:colOff>
      <xdr:row>0</xdr:row>
      <xdr:rowOff>219075</xdr:rowOff>
    </xdr:from>
    <xdr:to>
      <xdr:col>1</xdr:col>
      <xdr:colOff>2514600</xdr:colOff>
      <xdr:row>2</xdr:row>
      <xdr:rowOff>790575</xdr:rowOff>
    </xdr:to>
    <xdr:pic>
      <xdr:nvPicPr>
        <xdr:cNvPr id="52330" name="2 Imagen" descr="Resultado de imagen para grupo gaviria">
          <a:extLst>
            <a:ext uri="{FF2B5EF4-FFF2-40B4-BE49-F238E27FC236}">
              <a16:creationId xmlns:a16="http://schemas.microsoft.com/office/drawing/2014/main" id="{00000000-0008-0000-0100-00006AC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219075"/>
          <a:ext cx="2524125"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59</xdr:row>
      <xdr:rowOff>9525</xdr:rowOff>
    </xdr:from>
    <xdr:to>
      <xdr:col>7</xdr:col>
      <xdr:colOff>0</xdr:colOff>
      <xdr:row>60</xdr:row>
      <xdr:rowOff>190500</xdr:rowOff>
    </xdr:to>
    <xdr:sp macro="" textlink="">
      <xdr:nvSpPr>
        <xdr:cNvPr id="60461" name="Line 266">
          <a:extLst>
            <a:ext uri="{FF2B5EF4-FFF2-40B4-BE49-F238E27FC236}">
              <a16:creationId xmlns:a16="http://schemas.microsoft.com/office/drawing/2014/main" id="{00000000-0008-0000-0200-00002DEC0000}"/>
            </a:ext>
          </a:extLst>
        </xdr:cNvPr>
        <xdr:cNvSpPr>
          <a:spLocks noChangeShapeType="1"/>
        </xdr:cNvSpPr>
      </xdr:nvSpPr>
      <xdr:spPr bwMode="auto">
        <a:xfrm flipH="1">
          <a:off x="7962900" y="19164300"/>
          <a:ext cx="981075"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6</xdr:col>
      <xdr:colOff>752475</xdr:colOff>
      <xdr:row>64</xdr:row>
      <xdr:rowOff>190500</xdr:rowOff>
    </xdr:to>
    <xdr:sp macro="" textlink="">
      <xdr:nvSpPr>
        <xdr:cNvPr id="60462" name="Line 264">
          <a:extLst>
            <a:ext uri="{FF2B5EF4-FFF2-40B4-BE49-F238E27FC236}">
              <a16:creationId xmlns:a16="http://schemas.microsoft.com/office/drawing/2014/main" id="{00000000-0008-0000-0200-00002EEC0000}"/>
            </a:ext>
          </a:extLst>
        </xdr:cNvPr>
        <xdr:cNvSpPr>
          <a:spLocks noChangeShapeType="1"/>
        </xdr:cNvSpPr>
      </xdr:nvSpPr>
      <xdr:spPr bwMode="auto">
        <a:xfrm flipH="1">
          <a:off x="7962900" y="20050125"/>
          <a:ext cx="74295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4543425</xdr:colOff>
      <xdr:row>63</xdr:row>
      <xdr:rowOff>0</xdr:rowOff>
    </xdr:from>
    <xdr:to>
      <xdr:col>4</xdr:col>
      <xdr:colOff>742950</xdr:colOff>
      <xdr:row>64</xdr:row>
      <xdr:rowOff>190500</xdr:rowOff>
    </xdr:to>
    <xdr:sp macro="" textlink="">
      <xdr:nvSpPr>
        <xdr:cNvPr id="60463" name="Line 265">
          <a:extLst>
            <a:ext uri="{FF2B5EF4-FFF2-40B4-BE49-F238E27FC236}">
              <a16:creationId xmlns:a16="http://schemas.microsoft.com/office/drawing/2014/main" id="{00000000-0008-0000-0200-00002FEC0000}"/>
            </a:ext>
          </a:extLst>
        </xdr:cNvPr>
        <xdr:cNvSpPr>
          <a:spLocks noChangeShapeType="1"/>
        </xdr:cNvSpPr>
      </xdr:nvSpPr>
      <xdr:spPr bwMode="auto">
        <a:xfrm flipH="1">
          <a:off x="5972175" y="20050125"/>
          <a:ext cx="74295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EXO%203.%20Matriz%20IPVR%20Sede%20Princip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ORM-HSE-25%20V02%20Alfonso%2020111117%20neil%20Identificaci&#243;n%20de%20peligr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ONTROL DE CAMBIOS"/>
      <sheetName val="Matriz"/>
    </sheetNames>
    <sheetDataSet>
      <sheetData sheetId="0">
        <row r="4">
          <cell r="B4" t="str">
            <v>Muy Alto</v>
          </cell>
          <cell r="C4">
            <v>10</v>
          </cell>
          <cell r="D4" t="str">
            <v>Continua</v>
          </cell>
          <cell r="E4">
            <v>4</v>
          </cell>
          <cell r="F4" t="str">
            <v>Mortal o Catastrófico</v>
          </cell>
          <cell r="G4">
            <v>100</v>
          </cell>
          <cell r="K4" t="str">
            <v>Salud - Daño leve</v>
          </cell>
          <cell r="L4" t="str">
            <v>Si</v>
          </cell>
          <cell r="M4" t="str">
            <v>Biológico - Virus</v>
          </cell>
          <cell r="AE4">
            <v>600</v>
          </cell>
          <cell r="AF4" t="str">
            <v>No Aceptable</v>
          </cell>
        </row>
        <row r="5">
          <cell r="B5" t="str">
            <v xml:space="preserve">Alto </v>
          </cell>
          <cell r="C5">
            <v>6</v>
          </cell>
          <cell r="D5" t="str">
            <v>Frecuente</v>
          </cell>
          <cell r="E5">
            <v>3</v>
          </cell>
          <cell r="F5" t="str">
            <v>Muy Grave</v>
          </cell>
          <cell r="G5">
            <v>60</v>
          </cell>
          <cell r="K5" t="str">
            <v>Salud - Daño medio</v>
          </cell>
          <cell r="L5" t="str">
            <v>No</v>
          </cell>
          <cell r="M5" t="str">
            <v>Biológico - Bacterias, Virus, Hongos</v>
          </cell>
          <cell r="AE5">
            <v>150</v>
          </cell>
          <cell r="AF5" t="str">
            <v>Aceptable con control</v>
          </cell>
        </row>
        <row r="6">
          <cell r="B6" t="str">
            <v>Medio</v>
          </cell>
          <cell r="C6">
            <v>2</v>
          </cell>
          <cell r="D6" t="str">
            <v>Esporádica</v>
          </cell>
          <cell r="E6">
            <v>2</v>
          </cell>
          <cell r="F6" t="str">
            <v>Grave</v>
          </cell>
          <cell r="G6">
            <v>25</v>
          </cell>
          <cell r="K6" t="str">
            <v>Salud - Daño extremo</v>
          </cell>
          <cell r="M6" t="str">
            <v>Biológico - Picaduras -Mordeduras</v>
          </cell>
          <cell r="AF6" t="str">
            <v>Aceptable</v>
          </cell>
        </row>
        <row r="7">
          <cell r="B7" t="str">
            <v xml:space="preserve">Bajo </v>
          </cell>
          <cell r="C7">
            <v>0</v>
          </cell>
          <cell r="D7" t="str">
            <v>Ocasional</v>
          </cell>
          <cell r="E7">
            <v>1</v>
          </cell>
          <cell r="F7" t="str">
            <v>Leve</v>
          </cell>
          <cell r="G7">
            <v>10</v>
          </cell>
          <cell r="K7" t="str">
            <v>Seguridad - Daño leve</v>
          </cell>
          <cell r="M7" t="str">
            <v>Biológico - Virus - Picaduras</v>
          </cell>
        </row>
        <row r="8">
          <cell r="K8" t="str">
            <v>Seguridad - Daño medio</v>
          </cell>
          <cell r="M8" t="str">
            <v>Biológico - Bacterias</v>
          </cell>
        </row>
        <row r="9">
          <cell r="K9" t="str">
            <v>Seguridad - Daño extremo</v>
          </cell>
          <cell r="M9" t="str">
            <v>Biológico - Hongos ricketsias</v>
          </cell>
        </row>
        <row r="10">
          <cell r="M10" t="str">
            <v>Biológico - Parásitos</v>
          </cell>
        </row>
        <row r="11">
          <cell r="M11" t="str">
            <v>Biológico - Picaduras</v>
          </cell>
        </row>
        <row r="12">
          <cell r="M12" t="str">
            <v>Biológico - Mordeduras</v>
          </cell>
        </row>
        <row r="13">
          <cell r="M13" t="str">
            <v>Biológico - Fluidos o Excrementos</v>
          </cell>
        </row>
        <row r="14">
          <cell r="M14" t="str">
            <v>Físico - Ruido</v>
          </cell>
        </row>
        <row r="15">
          <cell r="M15" t="str">
            <v>Físico - Ruido (Telefónico)</v>
          </cell>
        </row>
        <row r="16">
          <cell r="M16" t="str">
            <v>Físico - Iluminación</v>
          </cell>
        </row>
        <row r="17">
          <cell r="M17" t="str">
            <v>Físico - Vibración</v>
          </cell>
        </row>
        <row r="18">
          <cell r="M18" t="str">
            <v>Físico - Temperaturas extremas</v>
          </cell>
        </row>
        <row r="19">
          <cell r="M19" t="str">
            <v>Físico - Presión atmosférica</v>
          </cell>
        </row>
        <row r="20">
          <cell r="M20" t="str">
            <v>Físico - Radiaciones Ionizantes</v>
          </cell>
        </row>
        <row r="21">
          <cell r="M21" t="str">
            <v>Físico - Radiaciones NO Ionizantes</v>
          </cell>
        </row>
        <row r="22">
          <cell r="M22" t="str">
            <v>Químico - Polvos orgánicos o inorgánicos</v>
          </cell>
        </row>
        <row r="23">
          <cell r="M23" t="str">
            <v>Químico - Material Particulado -Polvos orgánicos o inorgánicos</v>
          </cell>
        </row>
        <row r="24">
          <cell r="M24" t="str">
            <v>Químico - Fibras</v>
          </cell>
        </row>
        <row r="25">
          <cell r="M25" t="str">
            <v>Químico - Líquidos (nieblas y rocíos)</v>
          </cell>
        </row>
        <row r="26">
          <cell r="M26" t="str">
            <v>Químico - Gases y vapores</v>
          </cell>
        </row>
        <row r="27">
          <cell r="M27" t="str">
            <v>Químico - Humos Metálicos, no metálicos</v>
          </cell>
        </row>
        <row r="28">
          <cell r="M28" t="str">
            <v>Químico - Material Particulado</v>
          </cell>
        </row>
        <row r="29">
          <cell r="M29" t="str">
            <v xml:space="preserve">Químico - </v>
          </cell>
        </row>
        <row r="30">
          <cell r="M30" t="str">
            <v>Psicosocial - Gestión organizacional</v>
          </cell>
        </row>
        <row r="31">
          <cell r="M31" t="str">
            <v>Psicosocial - Características de la organización del trabajo</v>
          </cell>
        </row>
        <row r="32">
          <cell r="M32" t="str">
            <v>Psicosocial - Características del grupo social de trabajo</v>
          </cell>
        </row>
        <row r="33">
          <cell r="M33" t="str">
            <v>Psicosocial - Condiciones de la tarea</v>
          </cell>
        </row>
        <row r="34">
          <cell r="M34" t="str">
            <v>Psicosocial - Interface persona - tarea</v>
          </cell>
        </row>
        <row r="35">
          <cell r="M35" t="str">
            <v>Psicosocial - Jornada de trabajo</v>
          </cell>
        </row>
        <row r="36">
          <cell r="M36" t="str">
            <v>Biomecánicos - Postura</v>
          </cell>
        </row>
        <row r="37">
          <cell r="M37" t="str">
            <v>Biomecánicos - Esfuerzo</v>
          </cell>
        </row>
        <row r="38">
          <cell r="M38" t="str">
            <v>Biomecánicos - Movimiento repetitivo</v>
          </cell>
        </row>
        <row r="39">
          <cell r="M39" t="str">
            <v>Biomecánicos - Manipulación manual de cargas</v>
          </cell>
        </row>
        <row r="40">
          <cell r="M40" t="str">
            <v>Condiciones de seguridad - Mecánico - Herramientas</v>
          </cell>
        </row>
        <row r="41">
          <cell r="M41" t="str">
            <v>Condiciones de seguridad - Mecánico -Maquinaria</v>
          </cell>
        </row>
        <row r="42">
          <cell r="M42" t="str">
            <v>Condiciones de seguridad - Eléctrico</v>
          </cell>
        </row>
        <row r="43">
          <cell r="M43" t="str">
            <v>Condiciones de seguridad - Locativo</v>
          </cell>
        </row>
        <row r="44">
          <cell r="M44" t="str">
            <v>Condiciones de seguridad - Tecnológico</v>
          </cell>
        </row>
        <row r="45">
          <cell r="M45" t="str">
            <v>Condiciones de seguridad - Accidentes de transito</v>
          </cell>
        </row>
        <row r="46">
          <cell r="M46" t="str">
            <v>Condiciones de seguridad - Públicos</v>
          </cell>
        </row>
        <row r="47">
          <cell r="M47" t="str">
            <v>Condiciones de seguridad - Trabajo en alturas</v>
          </cell>
        </row>
        <row r="48">
          <cell r="M48" t="str">
            <v>Condiciones de seguridad - Espacios confinados</v>
          </cell>
        </row>
        <row r="49">
          <cell r="M49" t="str">
            <v>Fenómenos naturales - Sismo</v>
          </cell>
        </row>
        <row r="50">
          <cell r="M50" t="str">
            <v>Fenómenos naturales - Terremoto</v>
          </cell>
        </row>
        <row r="51">
          <cell r="M51" t="str">
            <v>Fenómenos naturales - Vendaval</v>
          </cell>
        </row>
        <row r="52">
          <cell r="M52" t="str">
            <v>Fenómenos naturales - Inundación</v>
          </cell>
        </row>
        <row r="53">
          <cell r="M53" t="str">
            <v>Fenómenos naturales - Derrumbe</v>
          </cell>
        </row>
        <row r="54">
          <cell r="M54" t="str">
            <v>Fenómenos naturales - Precipitaciones</v>
          </cell>
        </row>
        <row r="55">
          <cell r="M55" t="str">
            <v>Deportivo</v>
          </cell>
        </row>
        <row r="56">
          <cell r="M56" t="str">
            <v>OTRO</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respuestas"/>
      <sheetName val="Matriz (C1)"/>
      <sheetName val="Matriz (C3)"/>
      <sheetName val="Matriz (C4)"/>
      <sheetName val="Listas"/>
      <sheetName val="Observaciones"/>
      <sheetName val="Respuestas"/>
    </sheetNames>
    <sheetDataSet>
      <sheetData sheetId="0">
        <row r="2">
          <cell r="A2" t="str">
            <v>Biológico - Virus</v>
          </cell>
        </row>
        <row r="3">
          <cell r="A3" t="str">
            <v>Biológico - Bacterias, Virus, Hongos</v>
          </cell>
        </row>
        <row r="4">
          <cell r="A4" t="str">
            <v>Biológico - Picaduras -Mordeduras</v>
          </cell>
        </row>
        <row r="5">
          <cell r="A5" t="str">
            <v>Biológico - Virus - Picaduras</v>
          </cell>
        </row>
        <row r="6">
          <cell r="A6" t="str">
            <v>Biológico - Bacterias</v>
          </cell>
        </row>
        <row r="7">
          <cell r="A7" t="str">
            <v>Biológico - Hongos ricketsias</v>
          </cell>
        </row>
        <row r="8">
          <cell r="A8" t="str">
            <v>Biológico - Parásitos</v>
          </cell>
        </row>
        <row r="9">
          <cell r="A9" t="str">
            <v>Biológico - Picaduras</v>
          </cell>
        </row>
        <row r="10">
          <cell r="A10" t="str">
            <v>Biológico - Mordeduras</v>
          </cell>
        </row>
        <row r="11">
          <cell r="A11" t="str">
            <v>Biológico - Fluidos o Excrementos</v>
          </cell>
        </row>
        <row r="12">
          <cell r="A12" t="str">
            <v>Físico - Ruido</v>
          </cell>
        </row>
        <row r="13">
          <cell r="A13" t="str">
            <v>Físico - Ruido (Telefonico)</v>
          </cell>
        </row>
        <row r="14">
          <cell r="A14" t="str">
            <v>Físico - Iluminación</v>
          </cell>
        </row>
        <row r="15">
          <cell r="A15" t="str">
            <v>Físico - Vibración</v>
          </cell>
        </row>
        <row r="16">
          <cell r="A16" t="str">
            <v>Físico - Temperaturas extremas</v>
          </cell>
        </row>
        <row r="17">
          <cell r="A17" t="str">
            <v>Físico - Presión atmosférica</v>
          </cell>
        </row>
        <row r="18">
          <cell r="A18" t="str">
            <v>Físico - Radiaciones Ionizantes</v>
          </cell>
        </row>
        <row r="19">
          <cell r="A19" t="str">
            <v>Físico - Radiaciones NO Ionizantes</v>
          </cell>
        </row>
        <row r="20">
          <cell r="A20" t="str">
            <v>Químico - Polvos orgánicos o inorganicos</v>
          </cell>
        </row>
        <row r="21">
          <cell r="A21" t="str">
            <v xml:space="preserve">Químico - Material Particulado -Polvos orgánicos o inorganicos - Fibras </v>
          </cell>
        </row>
        <row r="22">
          <cell r="A22" t="str">
            <v>Químico - Fibras</v>
          </cell>
        </row>
        <row r="23">
          <cell r="A23" t="str">
            <v>Químico - Líquidos (nieblas y rocíos)</v>
          </cell>
        </row>
        <row r="24">
          <cell r="A24" t="str">
            <v>Químico - Gases y vapores</v>
          </cell>
        </row>
        <row r="25">
          <cell r="A25" t="str">
            <v>Químico - Humos Metálicos, no metálicos</v>
          </cell>
        </row>
        <row r="26">
          <cell r="A26" t="str">
            <v>Químico - Material Particulado</v>
          </cell>
        </row>
        <row r="27">
          <cell r="A27" t="str">
            <v xml:space="preserve">Químico - </v>
          </cell>
        </row>
        <row r="28">
          <cell r="A28" t="str">
            <v>Psicosocial - Gestión organizacional</v>
          </cell>
        </row>
        <row r="29">
          <cell r="A29" t="str">
            <v>Psicosocial - Características de la organización del trabajo</v>
          </cell>
        </row>
        <row r="30">
          <cell r="A30" t="str">
            <v>Psicosocial - Características del grupo social de trabajo</v>
          </cell>
        </row>
        <row r="31">
          <cell r="A31" t="str">
            <v>Psicosocial - Condiciones de la tarea</v>
          </cell>
        </row>
        <row r="32">
          <cell r="A32" t="str">
            <v>Psicosocial - Interfase persona - tarea</v>
          </cell>
        </row>
        <row r="33">
          <cell r="A33" t="str">
            <v>Psicosocial - Jornada de trabajo</v>
          </cell>
        </row>
        <row r="34">
          <cell r="A34" t="str">
            <v>Biomecánicos - Postura</v>
          </cell>
        </row>
        <row r="35">
          <cell r="A35" t="str">
            <v>Biomecánicos - Esfuerzo</v>
          </cell>
        </row>
        <row r="36">
          <cell r="A36" t="str">
            <v>Biomecánicos - Movimiento repetitivo</v>
          </cell>
        </row>
        <row r="37">
          <cell r="A37" t="str">
            <v>Biomecánicos - Manipulación manual de cargas</v>
          </cell>
        </row>
        <row r="38">
          <cell r="A38" t="str">
            <v>Condiciones de seguridad - Mecánico - Herramientas</v>
          </cell>
        </row>
        <row r="39">
          <cell r="A39" t="str">
            <v>Condiciones de seguridad - Mecánico -Maquinaria</v>
          </cell>
        </row>
        <row r="40">
          <cell r="A40" t="str">
            <v>Condiciones de seguridad - Eléctrico</v>
          </cell>
        </row>
        <row r="41">
          <cell r="A41" t="str">
            <v>Condiciones de seguridad - Locativo</v>
          </cell>
        </row>
        <row r="42">
          <cell r="A42" t="str">
            <v>Condiciones de seguridad - Tecnológico</v>
          </cell>
        </row>
        <row r="43">
          <cell r="A43" t="str">
            <v>Condiciones de seguridad - Accidentes de transito</v>
          </cell>
        </row>
        <row r="44">
          <cell r="A44" t="str">
            <v>Condiciones de seguridad - Públicos</v>
          </cell>
        </row>
        <row r="45">
          <cell r="A45" t="str">
            <v>Condiciones de seguridad - Trabajo en alturas</v>
          </cell>
        </row>
        <row r="46">
          <cell r="A46" t="str">
            <v>Condiciones de seguridad - Espacios confinados</v>
          </cell>
        </row>
        <row r="47">
          <cell r="A47" t="str">
            <v>Fenómenos naturales - Sismo</v>
          </cell>
        </row>
        <row r="48">
          <cell r="A48" t="str">
            <v>Fenómenos naturales - Terremoto</v>
          </cell>
        </row>
        <row r="49">
          <cell r="A49" t="str">
            <v>Fenómenos naturales - Vendaval</v>
          </cell>
        </row>
        <row r="50">
          <cell r="A50" t="str">
            <v>Fenómenos naturales - Inundación</v>
          </cell>
        </row>
        <row r="51">
          <cell r="A51" t="str">
            <v>Fenómenos naturales - Derrumbe</v>
          </cell>
        </row>
        <row r="52">
          <cell r="A52" t="str">
            <v>Fenómenos naturales - Precipitaciones</v>
          </cell>
        </row>
        <row r="53">
          <cell r="A53" t="str">
            <v>Deportivo</v>
          </cell>
        </row>
        <row r="54">
          <cell r="A54" t="str">
            <v>OTRO</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25.xml"/><Relationship Id="rId21" Type="http://schemas.openxmlformats.org/officeDocument/2006/relationships/ctrlProp" Target="../ctrlProps/ctrlProp120.xml"/><Relationship Id="rId42" Type="http://schemas.openxmlformats.org/officeDocument/2006/relationships/ctrlProp" Target="../ctrlProps/ctrlProp141.xml"/><Relationship Id="rId47" Type="http://schemas.openxmlformats.org/officeDocument/2006/relationships/ctrlProp" Target="../ctrlProps/ctrlProp146.xml"/><Relationship Id="rId63" Type="http://schemas.openxmlformats.org/officeDocument/2006/relationships/ctrlProp" Target="../ctrlProps/ctrlProp162.xml"/><Relationship Id="rId68" Type="http://schemas.openxmlformats.org/officeDocument/2006/relationships/ctrlProp" Target="../ctrlProps/ctrlProp167.xml"/><Relationship Id="rId84" Type="http://schemas.openxmlformats.org/officeDocument/2006/relationships/ctrlProp" Target="../ctrlProps/ctrlProp183.xml"/><Relationship Id="rId89" Type="http://schemas.openxmlformats.org/officeDocument/2006/relationships/ctrlProp" Target="../ctrlProps/ctrlProp188.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2" Type="http://schemas.openxmlformats.org/officeDocument/2006/relationships/vmlDrawing" Target="../drawings/vmlDrawing2.vml"/><Relationship Id="rId16" Type="http://schemas.openxmlformats.org/officeDocument/2006/relationships/ctrlProp" Target="../ctrlProps/ctrlProp115.xml"/><Relationship Id="rId29" Type="http://schemas.openxmlformats.org/officeDocument/2006/relationships/ctrlProp" Target="../ctrlProps/ctrlProp128.xml"/><Relationship Id="rId11" Type="http://schemas.openxmlformats.org/officeDocument/2006/relationships/ctrlProp" Target="../ctrlProps/ctrlProp110.xml"/><Relationship Id="rId24" Type="http://schemas.openxmlformats.org/officeDocument/2006/relationships/ctrlProp" Target="../ctrlProps/ctrlProp123.xml"/><Relationship Id="rId32" Type="http://schemas.openxmlformats.org/officeDocument/2006/relationships/ctrlProp" Target="../ctrlProps/ctrlProp131.xml"/><Relationship Id="rId37" Type="http://schemas.openxmlformats.org/officeDocument/2006/relationships/ctrlProp" Target="../ctrlProps/ctrlProp136.xml"/><Relationship Id="rId40" Type="http://schemas.openxmlformats.org/officeDocument/2006/relationships/ctrlProp" Target="../ctrlProps/ctrlProp139.xml"/><Relationship Id="rId45" Type="http://schemas.openxmlformats.org/officeDocument/2006/relationships/ctrlProp" Target="../ctrlProps/ctrlProp144.xml"/><Relationship Id="rId53" Type="http://schemas.openxmlformats.org/officeDocument/2006/relationships/ctrlProp" Target="../ctrlProps/ctrlProp152.xml"/><Relationship Id="rId58" Type="http://schemas.openxmlformats.org/officeDocument/2006/relationships/ctrlProp" Target="../ctrlProps/ctrlProp157.xml"/><Relationship Id="rId66" Type="http://schemas.openxmlformats.org/officeDocument/2006/relationships/ctrlProp" Target="../ctrlProps/ctrlProp165.xml"/><Relationship Id="rId74" Type="http://schemas.openxmlformats.org/officeDocument/2006/relationships/ctrlProp" Target="../ctrlProps/ctrlProp173.xml"/><Relationship Id="rId79" Type="http://schemas.openxmlformats.org/officeDocument/2006/relationships/ctrlProp" Target="../ctrlProps/ctrlProp178.xml"/><Relationship Id="rId87" Type="http://schemas.openxmlformats.org/officeDocument/2006/relationships/ctrlProp" Target="../ctrlProps/ctrlProp186.xml"/><Relationship Id="rId102" Type="http://schemas.openxmlformats.org/officeDocument/2006/relationships/ctrlProp" Target="../ctrlProps/ctrlProp201.xml"/><Relationship Id="rId5" Type="http://schemas.openxmlformats.org/officeDocument/2006/relationships/ctrlProp" Target="../ctrlProps/ctrlProp104.xml"/><Relationship Id="rId61" Type="http://schemas.openxmlformats.org/officeDocument/2006/relationships/ctrlProp" Target="../ctrlProps/ctrlProp160.xml"/><Relationship Id="rId82" Type="http://schemas.openxmlformats.org/officeDocument/2006/relationships/ctrlProp" Target="../ctrlProps/ctrlProp181.xml"/><Relationship Id="rId90" Type="http://schemas.openxmlformats.org/officeDocument/2006/relationships/ctrlProp" Target="../ctrlProps/ctrlProp189.xml"/><Relationship Id="rId95" Type="http://schemas.openxmlformats.org/officeDocument/2006/relationships/ctrlProp" Target="../ctrlProps/ctrlProp194.xml"/><Relationship Id="rId19" Type="http://schemas.openxmlformats.org/officeDocument/2006/relationships/ctrlProp" Target="../ctrlProps/ctrlProp118.xml"/><Relationship Id="rId14" Type="http://schemas.openxmlformats.org/officeDocument/2006/relationships/ctrlProp" Target="../ctrlProps/ctrlProp113.xml"/><Relationship Id="rId22" Type="http://schemas.openxmlformats.org/officeDocument/2006/relationships/ctrlProp" Target="../ctrlProps/ctrlProp121.xml"/><Relationship Id="rId27" Type="http://schemas.openxmlformats.org/officeDocument/2006/relationships/ctrlProp" Target="../ctrlProps/ctrlProp126.xml"/><Relationship Id="rId30" Type="http://schemas.openxmlformats.org/officeDocument/2006/relationships/ctrlProp" Target="../ctrlProps/ctrlProp129.xml"/><Relationship Id="rId35" Type="http://schemas.openxmlformats.org/officeDocument/2006/relationships/ctrlProp" Target="../ctrlProps/ctrlProp134.xml"/><Relationship Id="rId43" Type="http://schemas.openxmlformats.org/officeDocument/2006/relationships/ctrlProp" Target="../ctrlProps/ctrlProp142.xml"/><Relationship Id="rId48" Type="http://schemas.openxmlformats.org/officeDocument/2006/relationships/ctrlProp" Target="../ctrlProps/ctrlProp147.xml"/><Relationship Id="rId56" Type="http://schemas.openxmlformats.org/officeDocument/2006/relationships/ctrlProp" Target="../ctrlProps/ctrlProp155.xml"/><Relationship Id="rId64" Type="http://schemas.openxmlformats.org/officeDocument/2006/relationships/ctrlProp" Target="../ctrlProps/ctrlProp163.xml"/><Relationship Id="rId69" Type="http://schemas.openxmlformats.org/officeDocument/2006/relationships/ctrlProp" Target="../ctrlProps/ctrlProp168.xml"/><Relationship Id="rId77" Type="http://schemas.openxmlformats.org/officeDocument/2006/relationships/ctrlProp" Target="../ctrlProps/ctrlProp176.xml"/><Relationship Id="rId100" Type="http://schemas.openxmlformats.org/officeDocument/2006/relationships/ctrlProp" Target="../ctrlProps/ctrlProp199.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80" Type="http://schemas.openxmlformats.org/officeDocument/2006/relationships/ctrlProp" Target="../ctrlProps/ctrlProp179.xml"/><Relationship Id="rId85" Type="http://schemas.openxmlformats.org/officeDocument/2006/relationships/ctrlProp" Target="../ctrlProps/ctrlProp184.xml"/><Relationship Id="rId93" Type="http://schemas.openxmlformats.org/officeDocument/2006/relationships/ctrlProp" Target="../ctrlProps/ctrlProp192.xml"/><Relationship Id="rId98" Type="http://schemas.openxmlformats.org/officeDocument/2006/relationships/ctrlProp" Target="../ctrlProps/ctrlProp197.xml"/><Relationship Id="rId3" Type="http://schemas.openxmlformats.org/officeDocument/2006/relationships/ctrlProp" Target="../ctrlProps/ctrlProp102.x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59" Type="http://schemas.openxmlformats.org/officeDocument/2006/relationships/ctrlProp" Target="../ctrlProps/ctrlProp158.xml"/><Relationship Id="rId67" Type="http://schemas.openxmlformats.org/officeDocument/2006/relationships/ctrlProp" Target="../ctrlProps/ctrlProp166.xml"/><Relationship Id="rId103" Type="http://schemas.openxmlformats.org/officeDocument/2006/relationships/comments" Target="../comments2.xml"/><Relationship Id="rId20" Type="http://schemas.openxmlformats.org/officeDocument/2006/relationships/ctrlProp" Target="../ctrlProps/ctrlProp119.xml"/><Relationship Id="rId41" Type="http://schemas.openxmlformats.org/officeDocument/2006/relationships/ctrlProp" Target="../ctrlProps/ctrlProp140.xml"/><Relationship Id="rId54" Type="http://schemas.openxmlformats.org/officeDocument/2006/relationships/ctrlProp" Target="../ctrlProps/ctrlProp153.xml"/><Relationship Id="rId62" Type="http://schemas.openxmlformats.org/officeDocument/2006/relationships/ctrlProp" Target="../ctrlProps/ctrlProp161.xml"/><Relationship Id="rId70" Type="http://schemas.openxmlformats.org/officeDocument/2006/relationships/ctrlProp" Target="../ctrlProps/ctrlProp169.xml"/><Relationship Id="rId75" Type="http://schemas.openxmlformats.org/officeDocument/2006/relationships/ctrlProp" Target="../ctrlProps/ctrlProp174.xml"/><Relationship Id="rId83" Type="http://schemas.openxmlformats.org/officeDocument/2006/relationships/ctrlProp" Target="../ctrlProps/ctrlProp182.xml"/><Relationship Id="rId88" Type="http://schemas.openxmlformats.org/officeDocument/2006/relationships/ctrlProp" Target="../ctrlProps/ctrlProp187.xml"/><Relationship Id="rId91" Type="http://schemas.openxmlformats.org/officeDocument/2006/relationships/ctrlProp" Target="../ctrlProps/ctrlProp190.xml"/><Relationship Id="rId96" Type="http://schemas.openxmlformats.org/officeDocument/2006/relationships/ctrlProp" Target="../ctrlProps/ctrlProp195.xml"/><Relationship Id="rId1" Type="http://schemas.openxmlformats.org/officeDocument/2006/relationships/drawing" Target="../drawings/drawing3.xml"/><Relationship Id="rId6" Type="http://schemas.openxmlformats.org/officeDocument/2006/relationships/ctrlProp" Target="../ctrlProps/ctrlProp105.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 Id="rId57" Type="http://schemas.openxmlformats.org/officeDocument/2006/relationships/ctrlProp" Target="../ctrlProps/ctrlProp156.xml"/><Relationship Id="rId10" Type="http://schemas.openxmlformats.org/officeDocument/2006/relationships/ctrlProp" Target="../ctrlProps/ctrlProp109.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60" Type="http://schemas.openxmlformats.org/officeDocument/2006/relationships/ctrlProp" Target="../ctrlProps/ctrlProp159.xml"/><Relationship Id="rId65" Type="http://schemas.openxmlformats.org/officeDocument/2006/relationships/ctrlProp" Target="../ctrlProps/ctrlProp164.xml"/><Relationship Id="rId73" Type="http://schemas.openxmlformats.org/officeDocument/2006/relationships/ctrlProp" Target="../ctrlProps/ctrlProp172.xml"/><Relationship Id="rId78" Type="http://schemas.openxmlformats.org/officeDocument/2006/relationships/ctrlProp" Target="../ctrlProps/ctrlProp177.xml"/><Relationship Id="rId81" Type="http://schemas.openxmlformats.org/officeDocument/2006/relationships/ctrlProp" Target="../ctrlProps/ctrlProp180.xml"/><Relationship Id="rId86" Type="http://schemas.openxmlformats.org/officeDocument/2006/relationships/ctrlProp" Target="../ctrlProps/ctrlProp185.xml"/><Relationship Id="rId94" Type="http://schemas.openxmlformats.org/officeDocument/2006/relationships/ctrlProp" Target="../ctrlProps/ctrlProp193.xml"/><Relationship Id="rId99" Type="http://schemas.openxmlformats.org/officeDocument/2006/relationships/ctrlProp" Target="../ctrlProps/ctrlProp198.xml"/><Relationship Id="rId101" Type="http://schemas.openxmlformats.org/officeDocument/2006/relationships/ctrlProp" Target="../ctrlProps/ctrlProp200.xml"/><Relationship Id="rId4" Type="http://schemas.openxmlformats.org/officeDocument/2006/relationships/ctrlProp" Target="../ctrlProps/ctrlProp103.xml"/><Relationship Id="rId9" Type="http://schemas.openxmlformats.org/officeDocument/2006/relationships/ctrlProp" Target="../ctrlProps/ctrlProp108.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97" Type="http://schemas.openxmlformats.org/officeDocument/2006/relationships/ctrlProp" Target="../ctrlProps/ctrlProp19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1715-DCE6-4328-9C31-65297C7CCC24}">
  <sheetPr filterMode="1"/>
  <dimension ref="A1:AE489"/>
  <sheetViews>
    <sheetView tabSelected="1" view="pageBreakPreview" zoomScale="90" zoomScaleNormal="90" zoomScaleSheetLayoutView="90" workbookViewId="0">
      <selection activeCell="E9" sqref="E9:J9"/>
    </sheetView>
  </sheetViews>
  <sheetFormatPr baseColWidth="10" defaultRowHeight="12.75" x14ac:dyDescent="0.2"/>
  <cols>
    <col min="1" max="1" width="10.44140625" style="493" customWidth="1"/>
    <col min="2" max="2" width="10.5546875" style="493" customWidth="1"/>
    <col min="3" max="3" width="7.6640625" style="494" customWidth="1"/>
    <col min="4" max="4" width="11.21875" style="494" customWidth="1"/>
    <col min="5" max="5" width="23.6640625" style="493" customWidth="1"/>
    <col min="6" max="6" width="7.6640625" style="490" customWidth="1"/>
    <col min="7" max="7" width="22.77734375" style="490" customWidth="1"/>
    <col min="8" max="10" width="13.88671875" style="490" customWidth="1"/>
    <col min="11" max="11" width="9.21875" style="494" customWidth="1"/>
    <col min="12" max="12" width="9.77734375" style="494" customWidth="1"/>
    <col min="13" max="13" width="9.109375" style="494" customWidth="1"/>
    <col min="14" max="17" width="9.77734375" style="494" customWidth="1"/>
    <col min="18" max="18" width="9.77734375" style="495" customWidth="1"/>
    <col min="19" max="19" width="7.21875" style="494" customWidth="1"/>
    <col min="20" max="20" width="11.21875" style="496" customWidth="1"/>
    <col min="21" max="21" width="11.6640625" style="496" customWidth="1"/>
    <col min="22" max="24" width="11.5546875" style="497"/>
    <col min="25" max="25" width="22.77734375" style="496" customWidth="1"/>
    <col min="26" max="26" width="9.5546875" style="496" customWidth="1"/>
    <col min="27" max="27" width="18.33203125" style="496" customWidth="1"/>
    <col min="28" max="31" width="20.109375" style="496" customWidth="1"/>
    <col min="32" max="256" width="11.5546875" style="490"/>
    <col min="257" max="257" width="10.44140625" style="490" customWidth="1"/>
    <col min="258" max="258" width="10.5546875" style="490" customWidth="1"/>
    <col min="259" max="259" width="7.6640625" style="490" customWidth="1"/>
    <col min="260" max="260" width="11.21875" style="490" customWidth="1"/>
    <col min="261" max="261" width="23.6640625" style="490" customWidth="1"/>
    <col min="262" max="262" width="7.6640625" style="490" customWidth="1"/>
    <col min="263" max="263" width="22.77734375" style="490" customWidth="1"/>
    <col min="264" max="266" width="13.88671875" style="490" customWidth="1"/>
    <col min="267" max="267" width="9.21875" style="490" customWidth="1"/>
    <col min="268" max="268" width="9.77734375" style="490" customWidth="1"/>
    <col min="269" max="269" width="9.109375" style="490" customWidth="1"/>
    <col min="270" max="274" width="9.77734375" style="490" customWidth="1"/>
    <col min="275" max="275" width="7.21875" style="490" customWidth="1"/>
    <col min="276" max="276" width="11.21875" style="490" customWidth="1"/>
    <col min="277" max="277" width="11.6640625" style="490" customWidth="1"/>
    <col min="278" max="280" width="11.5546875" style="490"/>
    <col min="281" max="281" width="22.77734375" style="490" customWidth="1"/>
    <col min="282" max="282" width="9.5546875" style="490" customWidth="1"/>
    <col min="283" max="283" width="18.33203125" style="490" customWidth="1"/>
    <col min="284" max="287" width="20.109375" style="490" customWidth="1"/>
    <col min="288" max="512" width="11.5546875" style="490"/>
    <col min="513" max="513" width="10.44140625" style="490" customWidth="1"/>
    <col min="514" max="514" width="10.5546875" style="490" customWidth="1"/>
    <col min="515" max="515" width="7.6640625" style="490" customWidth="1"/>
    <col min="516" max="516" width="11.21875" style="490" customWidth="1"/>
    <col min="517" max="517" width="23.6640625" style="490" customWidth="1"/>
    <col min="518" max="518" width="7.6640625" style="490" customWidth="1"/>
    <col min="519" max="519" width="22.77734375" style="490" customWidth="1"/>
    <col min="520" max="522" width="13.88671875" style="490" customWidth="1"/>
    <col min="523" max="523" width="9.21875" style="490" customWidth="1"/>
    <col min="524" max="524" width="9.77734375" style="490" customWidth="1"/>
    <col min="525" max="525" width="9.109375" style="490" customWidth="1"/>
    <col min="526" max="530" width="9.77734375" style="490" customWidth="1"/>
    <col min="531" max="531" width="7.21875" style="490" customWidth="1"/>
    <col min="532" max="532" width="11.21875" style="490" customWidth="1"/>
    <col min="533" max="533" width="11.6640625" style="490" customWidth="1"/>
    <col min="534" max="536" width="11.5546875" style="490"/>
    <col min="537" max="537" width="22.77734375" style="490" customWidth="1"/>
    <col min="538" max="538" width="9.5546875" style="490" customWidth="1"/>
    <col min="539" max="539" width="18.33203125" style="490" customWidth="1"/>
    <col min="540" max="543" width="20.109375" style="490" customWidth="1"/>
    <col min="544" max="768" width="11.5546875" style="490"/>
    <col min="769" max="769" width="10.44140625" style="490" customWidth="1"/>
    <col min="770" max="770" width="10.5546875" style="490" customWidth="1"/>
    <col min="771" max="771" width="7.6640625" style="490" customWidth="1"/>
    <col min="772" max="772" width="11.21875" style="490" customWidth="1"/>
    <col min="773" max="773" width="23.6640625" style="490" customWidth="1"/>
    <col min="774" max="774" width="7.6640625" style="490" customWidth="1"/>
    <col min="775" max="775" width="22.77734375" style="490" customWidth="1"/>
    <col min="776" max="778" width="13.88671875" style="490" customWidth="1"/>
    <col min="779" max="779" width="9.21875" style="490" customWidth="1"/>
    <col min="780" max="780" width="9.77734375" style="490" customWidth="1"/>
    <col min="781" max="781" width="9.109375" style="490" customWidth="1"/>
    <col min="782" max="786" width="9.77734375" style="490" customWidth="1"/>
    <col min="787" max="787" width="7.21875" style="490" customWidth="1"/>
    <col min="788" max="788" width="11.21875" style="490" customWidth="1"/>
    <col min="789" max="789" width="11.6640625" style="490" customWidth="1"/>
    <col min="790" max="792" width="11.5546875" style="490"/>
    <col min="793" max="793" width="22.77734375" style="490" customWidth="1"/>
    <col min="794" max="794" width="9.5546875" style="490" customWidth="1"/>
    <col min="795" max="795" width="18.33203125" style="490" customWidth="1"/>
    <col min="796" max="799" width="20.109375" style="490" customWidth="1"/>
    <col min="800" max="1024" width="11.5546875" style="490"/>
    <col min="1025" max="1025" width="10.44140625" style="490" customWidth="1"/>
    <col min="1026" max="1026" width="10.5546875" style="490" customWidth="1"/>
    <col min="1027" max="1027" width="7.6640625" style="490" customWidth="1"/>
    <col min="1028" max="1028" width="11.21875" style="490" customWidth="1"/>
    <col min="1029" max="1029" width="23.6640625" style="490" customWidth="1"/>
    <col min="1030" max="1030" width="7.6640625" style="490" customWidth="1"/>
    <col min="1031" max="1031" width="22.77734375" style="490" customWidth="1"/>
    <col min="1032" max="1034" width="13.88671875" style="490" customWidth="1"/>
    <col min="1035" max="1035" width="9.21875" style="490" customWidth="1"/>
    <col min="1036" max="1036" width="9.77734375" style="490" customWidth="1"/>
    <col min="1037" max="1037" width="9.109375" style="490" customWidth="1"/>
    <col min="1038" max="1042" width="9.77734375" style="490" customWidth="1"/>
    <col min="1043" max="1043" width="7.21875" style="490" customWidth="1"/>
    <col min="1044" max="1044" width="11.21875" style="490" customWidth="1"/>
    <col min="1045" max="1045" width="11.6640625" style="490" customWidth="1"/>
    <col min="1046" max="1048" width="11.5546875" style="490"/>
    <col min="1049" max="1049" width="22.77734375" style="490" customWidth="1"/>
    <col min="1050" max="1050" width="9.5546875" style="490" customWidth="1"/>
    <col min="1051" max="1051" width="18.33203125" style="490" customWidth="1"/>
    <col min="1052" max="1055" width="20.109375" style="490" customWidth="1"/>
    <col min="1056" max="1280" width="11.5546875" style="490"/>
    <col min="1281" max="1281" width="10.44140625" style="490" customWidth="1"/>
    <col min="1282" max="1282" width="10.5546875" style="490" customWidth="1"/>
    <col min="1283" max="1283" width="7.6640625" style="490" customWidth="1"/>
    <col min="1284" max="1284" width="11.21875" style="490" customWidth="1"/>
    <col min="1285" max="1285" width="23.6640625" style="490" customWidth="1"/>
    <col min="1286" max="1286" width="7.6640625" style="490" customWidth="1"/>
    <col min="1287" max="1287" width="22.77734375" style="490" customWidth="1"/>
    <col min="1288" max="1290" width="13.88671875" style="490" customWidth="1"/>
    <col min="1291" max="1291" width="9.21875" style="490" customWidth="1"/>
    <col min="1292" max="1292" width="9.77734375" style="490" customWidth="1"/>
    <col min="1293" max="1293" width="9.109375" style="490" customWidth="1"/>
    <col min="1294" max="1298" width="9.77734375" style="490" customWidth="1"/>
    <col min="1299" max="1299" width="7.21875" style="490" customWidth="1"/>
    <col min="1300" max="1300" width="11.21875" style="490" customWidth="1"/>
    <col min="1301" max="1301" width="11.6640625" style="490" customWidth="1"/>
    <col min="1302" max="1304" width="11.5546875" style="490"/>
    <col min="1305" max="1305" width="22.77734375" style="490" customWidth="1"/>
    <col min="1306" max="1306" width="9.5546875" style="490" customWidth="1"/>
    <col min="1307" max="1307" width="18.33203125" style="490" customWidth="1"/>
    <col min="1308" max="1311" width="20.109375" style="490" customWidth="1"/>
    <col min="1312" max="1536" width="11.5546875" style="490"/>
    <col min="1537" max="1537" width="10.44140625" style="490" customWidth="1"/>
    <col min="1538" max="1538" width="10.5546875" style="490" customWidth="1"/>
    <col min="1539" max="1539" width="7.6640625" style="490" customWidth="1"/>
    <col min="1540" max="1540" width="11.21875" style="490" customWidth="1"/>
    <col min="1541" max="1541" width="23.6640625" style="490" customWidth="1"/>
    <col min="1542" max="1542" width="7.6640625" style="490" customWidth="1"/>
    <col min="1543" max="1543" width="22.77734375" style="490" customWidth="1"/>
    <col min="1544" max="1546" width="13.88671875" style="490" customWidth="1"/>
    <col min="1547" max="1547" width="9.21875" style="490" customWidth="1"/>
    <col min="1548" max="1548" width="9.77734375" style="490" customWidth="1"/>
    <col min="1549" max="1549" width="9.109375" style="490" customWidth="1"/>
    <col min="1550" max="1554" width="9.77734375" style="490" customWidth="1"/>
    <col min="1555" max="1555" width="7.21875" style="490" customWidth="1"/>
    <col min="1556" max="1556" width="11.21875" style="490" customWidth="1"/>
    <col min="1557" max="1557" width="11.6640625" style="490" customWidth="1"/>
    <col min="1558" max="1560" width="11.5546875" style="490"/>
    <col min="1561" max="1561" width="22.77734375" style="490" customWidth="1"/>
    <col min="1562" max="1562" width="9.5546875" style="490" customWidth="1"/>
    <col min="1563" max="1563" width="18.33203125" style="490" customWidth="1"/>
    <col min="1564" max="1567" width="20.109375" style="490" customWidth="1"/>
    <col min="1568" max="1792" width="11.5546875" style="490"/>
    <col min="1793" max="1793" width="10.44140625" style="490" customWidth="1"/>
    <col min="1794" max="1794" width="10.5546875" style="490" customWidth="1"/>
    <col min="1795" max="1795" width="7.6640625" style="490" customWidth="1"/>
    <col min="1796" max="1796" width="11.21875" style="490" customWidth="1"/>
    <col min="1797" max="1797" width="23.6640625" style="490" customWidth="1"/>
    <col min="1798" max="1798" width="7.6640625" style="490" customWidth="1"/>
    <col min="1799" max="1799" width="22.77734375" style="490" customWidth="1"/>
    <col min="1800" max="1802" width="13.88671875" style="490" customWidth="1"/>
    <col min="1803" max="1803" width="9.21875" style="490" customWidth="1"/>
    <col min="1804" max="1804" width="9.77734375" style="490" customWidth="1"/>
    <col min="1805" max="1805" width="9.109375" style="490" customWidth="1"/>
    <col min="1806" max="1810" width="9.77734375" style="490" customWidth="1"/>
    <col min="1811" max="1811" width="7.21875" style="490" customWidth="1"/>
    <col min="1812" max="1812" width="11.21875" style="490" customWidth="1"/>
    <col min="1813" max="1813" width="11.6640625" style="490" customWidth="1"/>
    <col min="1814" max="1816" width="11.5546875" style="490"/>
    <col min="1817" max="1817" width="22.77734375" style="490" customWidth="1"/>
    <col min="1818" max="1818" width="9.5546875" style="490" customWidth="1"/>
    <col min="1819" max="1819" width="18.33203125" style="490" customWidth="1"/>
    <col min="1820" max="1823" width="20.109375" style="490" customWidth="1"/>
    <col min="1824" max="2048" width="11.5546875" style="490"/>
    <col min="2049" max="2049" width="10.44140625" style="490" customWidth="1"/>
    <col min="2050" max="2050" width="10.5546875" style="490" customWidth="1"/>
    <col min="2051" max="2051" width="7.6640625" style="490" customWidth="1"/>
    <col min="2052" max="2052" width="11.21875" style="490" customWidth="1"/>
    <col min="2053" max="2053" width="23.6640625" style="490" customWidth="1"/>
    <col min="2054" max="2054" width="7.6640625" style="490" customWidth="1"/>
    <col min="2055" max="2055" width="22.77734375" style="490" customWidth="1"/>
    <col min="2056" max="2058" width="13.88671875" style="490" customWidth="1"/>
    <col min="2059" max="2059" width="9.21875" style="490" customWidth="1"/>
    <col min="2060" max="2060" width="9.77734375" style="490" customWidth="1"/>
    <col min="2061" max="2061" width="9.109375" style="490" customWidth="1"/>
    <col min="2062" max="2066" width="9.77734375" style="490" customWidth="1"/>
    <col min="2067" max="2067" width="7.21875" style="490" customWidth="1"/>
    <col min="2068" max="2068" width="11.21875" style="490" customWidth="1"/>
    <col min="2069" max="2069" width="11.6640625" style="490" customWidth="1"/>
    <col min="2070" max="2072" width="11.5546875" style="490"/>
    <col min="2073" max="2073" width="22.77734375" style="490" customWidth="1"/>
    <col min="2074" max="2074" width="9.5546875" style="490" customWidth="1"/>
    <col min="2075" max="2075" width="18.33203125" style="490" customWidth="1"/>
    <col min="2076" max="2079" width="20.109375" style="490" customWidth="1"/>
    <col min="2080" max="2304" width="11.5546875" style="490"/>
    <col min="2305" max="2305" width="10.44140625" style="490" customWidth="1"/>
    <col min="2306" max="2306" width="10.5546875" style="490" customWidth="1"/>
    <col min="2307" max="2307" width="7.6640625" style="490" customWidth="1"/>
    <col min="2308" max="2308" width="11.21875" style="490" customWidth="1"/>
    <col min="2309" max="2309" width="23.6640625" style="490" customWidth="1"/>
    <col min="2310" max="2310" width="7.6640625" style="490" customWidth="1"/>
    <col min="2311" max="2311" width="22.77734375" style="490" customWidth="1"/>
    <col min="2312" max="2314" width="13.88671875" style="490" customWidth="1"/>
    <col min="2315" max="2315" width="9.21875" style="490" customWidth="1"/>
    <col min="2316" max="2316" width="9.77734375" style="490" customWidth="1"/>
    <col min="2317" max="2317" width="9.109375" style="490" customWidth="1"/>
    <col min="2318" max="2322" width="9.77734375" style="490" customWidth="1"/>
    <col min="2323" max="2323" width="7.21875" style="490" customWidth="1"/>
    <col min="2324" max="2324" width="11.21875" style="490" customWidth="1"/>
    <col min="2325" max="2325" width="11.6640625" style="490" customWidth="1"/>
    <col min="2326" max="2328" width="11.5546875" style="490"/>
    <col min="2329" max="2329" width="22.77734375" style="490" customWidth="1"/>
    <col min="2330" max="2330" width="9.5546875" style="490" customWidth="1"/>
    <col min="2331" max="2331" width="18.33203125" style="490" customWidth="1"/>
    <col min="2332" max="2335" width="20.109375" style="490" customWidth="1"/>
    <col min="2336" max="2560" width="11.5546875" style="490"/>
    <col min="2561" max="2561" width="10.44140625" style="490" customWidth="1"/>
    <col min="2562" max="2562" width="10.5546875" style="490" customWidth="1"/>
    <col min="2563" max="2563" width="7.6640625" style="490" customWidth="1"/>
    <col min="2564" max="2564" width="11.21875" style="490" customWidth="1"/>
    <col min="2565" max="2565" width="23.6640625" style="490" customWidth="1"/>
    <col min="2566" max="2566" width="7.6640625" style="490" customWidth="1"/>
    <col min="2567" max="2567" width="22.77734375" style="490" customWidth="1"/>
    <col min="2568" max="2570" width="13.88671875" style="490" customWidth="1"/>
    <col min="2571" max="2571" width="9.21875" style="490" customWidth="1"/>
    <col min="2572" max="2572" width="9.77734375" style="490" customWidth="1"/>
    <col min="2573" max="2573" width="9.109375" style="490" customWidth="1"/>
    <col min="2574" max="2578" width="9.77734375" style="490" customWidth="1"/>
    <col min="2579" max="2579" width="7.21875" style="490" customWidth="1"/>
    <col min="2580" max="2580" width="11.21875" style="490" customWidth="1"/>
    <col min="2581" max="2581" width="11.6640625" style="490" customWidth="1"/>
    <col min="2582" max="2584" width="11.5546875" style="490"/>
    <col min="2585" max="2585" width="22.77734375" style="490" customWidth="1"/>
    <col min="2586" max="2586" width="9.5546875" style="490" customWidth="1"/>
    <col min="2587" max="2587" width="18.33203125" style="490" customWidth="1"/>
    <col min="2588" max="2591" width="20.109375" style="490" customWidth="1"/>
    <col min="2592" max="2816" width="11.5546875" style="490"/>
    <col min="2817" max="2817" width="10.44140625" style="490" customWidth="1"/>
    <col min="2818" max="2818" width="10.5546875" style="490" customWidth="1"/>
    <col min="2819" max="2819" width="7.6640625" style="490" customWidth="1"/>
    <col min="2820" max="2820" width="11.21875" style="490" customWidth="1"/>
    <col min="2821" max="2821" width="23.6640625" style="490" customWidth="1"/>
    <col min="2822" max="2822" width="7.6640625" style="490" customWidth="1"/>
    <col min="2823" max="2823" width="22.77734375" style="490" customWidth="1"/>
    <col min="2824" max="2826" width="13.88671875" style="490" customWidth="1"/>
    <col min="2827" max="2827" width="9.21875" style="490" customWidth="1"/>
    <col min="2828" max="2828" width="9.77734375" style="490" customWidth="1"/>
    <col min="2829" max="2829" width="9.109375" style="490" customWidth="1"/>
    <col min="2830" max="2834" width="9.77734375" style="490" customWidth="1"/>
    <col min="2835" max="2835" width="7.21875" style="490" customWidth="1"/>
    <col min="2836" max="2836" width="11.21875" style="490" customWidth="1"/>
    <col min="2837" max="2837" width="11.6640625" style="490" customWidth="1"/>
    <col min="2838" max="2840" width="11.5546875" style="490"/>
    <col min="2841" max="2841" width="22.77734375" style="490" customWidth="1"/>
    <col min="2842" max="2842" width="9.5546875" style="490" customWidth="1"/>
    <col min="2843" max="2843" width="18.33203125" style="490" customWidth="1"/>
    <col min="2844" max="2847" width="20.109375" style="490" customWidth="1"/>
    <col min="2848" max="3072" width="11.5546875" style="490"/>
    <col min="3073" max="3073" width="10.44140625" style="490" customWidth="1"/>
    <col min="3074" max="3074" width="10.5546875" style="490" customWidth="1"/>
    <col min="3075" max="3075" width="7.6640625" style="490" customWidth="1"/>
    <col min="3076" max="3076" width="11.21875" style="490" customWidth="1"/>
    <col min="3077" max="3077" width="23.6640625" style="490" customWidth="1"/>
    <col min="3078" max="3078" width="7.6640625" style="490" customWidth="1"/>
    <col min="3079" max="3079" width="22.77734375" style="490" customWidth="1"/>
    <col min="3080" max="3082" width="13.88671875" style="490" customWidth="1"/>
    <col min="3083" max="3083" width="9.21875" style="490" customWidth="1"/>
    <col min="3084" max="3084" width="9.77734375" style="490" customWidth="1"/>
    <col min="3085" max="3085" width="9.109375" style="490" customWidth="1"/>
    <col min="3086" max="3090" width="9.77734375" style="490" customWidth="1"/>
    <col min="3091" max="3091" width="7.21875" style="490" customWidth="1"/>
    <col min="3092" max="3092" width="11.21875" style="490" customWidth="1"/>
    <col min="3093" max="3093" width="11.6640625" style="490" customWidth="1"/>
    <col min="3094" max="3096" width="11.5546875" style="490"/>
    <col min="3097" max="3097" width="22.77734375" style="490" customWidth="1"/>
    <col min="3098" max="3098" width="9.5546875" style="490" customWidth="1"/>
    <col min="3099" max="3099" width="18.33203125" style="490" customWidth="1"/>
    <col min="3100" max="3103" width="20.109375" style="490" customWidth="1"/>
    <col min="3104" max="3328" width="11.5546875" style="490"/>
    <col min="3329" max="3329" width="10.44140625" style="490" customWidth="1"/>
    <col min="3330" max="3330" width="10.5546875" style="490" customWidth="1"/>
    <col min="3331" max="3331" width="7.6640625" style="490" customWidth="1"/>
    <col min="3332" max="3332" width="11.21875" style="490" customWidth="1"/>
    <col min="3333" max="3333" width="23.6640625" style="490" customWidth="1"/>
    <col min="3334" max="3334" width="7.6640625" style="490" customWidth="1"/>
    <col min="3335" max="3335" width="22.77734375" style="490" customWidth="1"/>
    <col min="3336" max="3338" width="13.88671875" style="490" customWidth="1"/>
    <col min="3339" max="3339" width="9.21875" style="490" customWidth="1"/>
    <col min="3340" max="3340" width="9.77734375" style="490" customWidth="1"/>
    <col min="3341" max="3341" width="9.109375" style="490" customWidth="1"/>
    <col min="3342" max="3346" width="9.77734375" style="490" customWidth="1"/>
    <col min="3347" max="3347" width="7.21875" style="490" customWidth="1"/>
    <col min="3348" max="3348" width="11.21875" style="490" customWidth="1"/>
    <col min="3349" max="3349" width="11.6640625" style="490" customWidth="1"/>
    <col min="3350" max="3352" width="11.5546875" style="490"/>
    <col min="3353" max="3353" width="22.77734375" style="490" customWidth="1"/>
    <col min="3354" max="3354" width="9.5546875" style="490" customWidth="1"/>
    <col min="3355" max="3355" width="18.33203125" style="490" customWidth="1"/>
    <col min="3356" max="3359" width="20.109375" style="490" customWidth="1"/>
    <col min="3360" max="3584" width="11.5546875" style="490"/>
    <col min="3585" max="3585" width="10.44140625" style="490" customWidth="1"/>
    <col min="3586" max="3586" width="10.5546875" style="490" customWidth="1"/>
    <col min="3587" max="3587" width="7.6640625" style="490" customWidth="1"/>
    <col min="3588" max="3588" width="11.21875" style="490" customWidth="1"/>
    <col min="3589" max="3589" width="23.6640625" style="490" customWidth="1"/>
    <col min="3590" max="3590" width="7.6640625" style="490" customWidth="1"/>
    <col min="3591" max="3591" width="22.77734375" style="490" customWidth="1"/>
    <col min="3592" max="3594" width="13.88671875" style="490" customWidth="1"/>
    <col min="3595" max="3595" width="9.21875" style="490" customWidth="1"/>
    <col min="3596" max="3596" width="9.77734375" style="490" customWidth="1"/>
    <col min="3597" max="3597" width="9.109375" style="490" customWidth="1"/>
    <col min="3598" max="3602" width="9.77734375" style="490" customWidth="1"/>
    <col min="3603" max="3603" width="7.21875" style="490" customWidth="1"/>
    <col min="3604" max="3604" width="11.21875" style="490" customWidth="1"/>
    <col min="3605" max="3605" width="11.6640625" style="490" customWidth="1"/>
    <col min="3606" max="3608" width="11.5546875" style="490"/>
    <col min="3609" max="3609" width="22.77734375" style="490" customWidth="1"/>
    <col min="3610" max="3610" width="9.5546875" style="490" customWidth="1"/>
    <col min="3611" max="3611" width="18.33203125" style="490" customWidth="1"/>
    <col min="3612" max="3615" width="20.109375" style="490" customWidth="1"/>
    <col min="3616" max="3840" width="11.5546875" style="490"/>
    <col min="3841" max="3841" width="10.44140625" style="490" customWidth="1"/>
    <col min="3842" max="3842" width="10.5546875" style="490" customWidth="1"/>
    <col min="3843" max="3843" width="7.6640625" style="490" customWidth="1"/>
    <col min="3844" max="3844" width="11.21875" style="490" customWidth="1"/>
    <col min="3845" max="3845" width="23.6640625" style="490" customWidth="1"/>
    <col min="3846" max="3846" width="7.6640625" style="490" customWidth="1"/>
    <col min="3847" max="3847" width="22.77734375" style="490" customWidth="1"/>
    <col min="3848" max="3850" width="13.88671875" style="490" customWidth="1"/>
    <col min="3851" max="3851" width="9.21875" style="490" customWidth="1"/>
    <col min="3852" max="3852" width="9.77734375" style="490" customWidth="1"/>
    <col min="3853" max="3853" width="9.109375" style="490" customWidth="1"/>
    <col min="3854" max="3858" width="9.77734375" style="490" customWidth="1"/>
    <col min="3859" max="3859" width="7.21875" style="490" customWidth="1"/>
    <col min="3860" max="3860" width="11.21875" style="490" customWidth="1"/>
    <col min="3861" max="3861" width="11.6640625" style="490" customWidth="1"/>
    <col min="3862" max="3864" width="11.5546875" style="490"/>
    <col min="3865" max="3865" width="22.77734375" style="490" customWidth="1"/>
    <col min="3866" max="3866" width="9.5546875" style="490" customWidth="1"/>
    <col min="3867" max="3867" width="18.33203125" style="490" customWidth="1"/>
    <col min="3868" max="3871" width="20.109375" style="490" customWidth="1"/>
    <col min="3872" max="4096" width="11.5546875" style="490"/>
    <col min="4097" max="4097" width="10.44140625" style="490" customWidth="1"/>
    <col min="4098" max="4098" width="10.5546875" style="490" customWidth="1"/>
    <col min="4099" max="4099" width="7.6640625" style="490" customWidth="1"/>
    <col min="4100" max="4100" width="11.21875" style="490" customWidth="1"/>
    <col min="4101" max="4101" width="23.6640625" style="490" customWidth="1"/>
    <col min="4102" max="4102" width="7.6640625" style="490" customWidth="1"/>
    <col min="4103" max="4103" width="22.77734375" style="490" customWidth="1"/>
    <col min="4104" max="4106" width="13.88671875" style="490" customWidth="1"/>
    <col min="4107" max="4107" width="9.21875" style="490" customWidth="1"/>
    <col min="4108" max="4108" width="9.77734375" style="490" customWidth="1"/>
    <col min="4109" max="4109" width="9.109375" style="490" customWidth="1"/>
    <col min="4110" max="4114" width="9.77734375" style="490" customWidth="1"/>
    <col min="4115" max="4115" width="7.21875" style="490" customWidth="1"/>
    <col min="4116" max="4116" width="11.21875" style="490" customWidth="1"/>
    <col min="4117" max="4117" width="11.6640625" style="490" customWidth="1"/>
    <col min="4118" max="4120" width="11.5546875" style="490"/>
    <col min="4121" max="4121" width="22.77734375" style="490" customWidth="1"/>
    <col min="4122" max="4122" width="9.5546875" style="490" customWidth="1"/>
    <col min="4123" max="4123" width="18.33203125" style="490" customWidth="1"/>
    <col min="4124" max="4127" width="20.109375" style="490" customWidth="1"/>
    <col min="4128" max="4352" width="11.5546875" style="490"/>
    <col min="4353" max="4353" width="10.44140625" style="490" customWidth="1"/>
    <col min="4354" max="4354" width="10.5546875" style="490" customWidth="1"/>
    <col min="4355" max="4355" width="7.6640625" style="490" customWidth="1"/>
    <col min="4356" max="4356" width="11.21875" style="490" customWidth="1"/>
    <col min="4357" max="4357" width="23.6640625" style="490" customWidth="1"/>
    <col min="4358" max="4358" width="7.6640625" style="490" customWidth="1"/>
    <col min="4359" max="4359" width="22.77734375" style="490" customWidth="1"/>
    <col min="4360" max="4362" width="13.88671875" style="490" customWidth="1"/>
    <col min="4363" max="4363" width="9.21875" style="490" customWidth="1"/>
    <col min="4364" max="4364" width="9.77734375" style="490" customWidth="1"/>
    <col min="4365" max="4365" width="9.109375" style="490" customWidth="1"/>
    <col min="4366" max="4370" width="9.77734375" style="490" customWidth="1"/>
    <col min="4371" max="4371" width="7.21875" style="490" customWidth="1"/>
    <col min="4372" max="4372" width="11.21875" style="490" customWidth="1"/>
    <col min="4373" max="4373" width="11.6640625" style="490" customWidth="1"/>
    <col min="4374" max="4376" width="11.5546875" style="490"/>
    <col min="4377" max="4377" width="22.77734375" style="490" customWidth="1"/>
    <col min="4378" max="4378" width="9.5546875" style="490" customWidth="1"/>
    <col min="4379" max="4379" width="18.33203125" style="490" customWidth="1"/>
    <col min="4380" max="4383" width="20.109375" style="490" customWidth="1"/>
    <col min="4384" max="4608" width="11.5546875" style="490"/>
    <col min="4609" max="4609" width="10.44140625" style="490" customWidth="1"/>
    <col min="4610" max="4610" width="10.5546875" style="490" customWidth="1"/>
    <col min="4611" max="4611" width="7.6640625" style="490" customWidth="1"/>
    <col min="4612" max="4612" width="11.21875" style="490" customWidth="1"/>
    <col min="4613" max="4613" width="23.6640625" style="490" customWidth="1"/>
    <col min="4614" max="4614" width="7.6640625" style="490" customWidth="1"/>
    <col min="4615" max="4615" width="22.77734375" style="490" customWidth="1"/>
    <col min="4616" max="4618" width="13.88671875" style="490" customWidth="1"/>
    <col min="4619" max="4619" width="9.21875" style="490" customWidth="1"/>
    <col min="4620" max="4620" width="9.77734375" style="490" customWidth="1"/>
    <col min="4621" max="4621" width="9.109375" style="490" customWidth="1"/>
    <col min="4622" max="4626" width="9.77734375" style="490" customWidth="1"/>
    <col min="4627" max="4627" width="7.21875" style="490" customWidth="1"/>
    <col min="4628" max="4628" width="11.21875" style="490" customWidth="1"/>
    <col min="4629" max="4629" width="11.6640625" style="490" customWidth="1"/>
    <col min="4630" max="4632" width="11.5546875" style="490"/>
    <col min="4633" max="4633" width="22.77734375" style="490" customWidth="1"/>
    <col min="4634" max="4634" width="9.5546875" style="490" customWidth="1"/>
    <col min="4635" max="4635" width="18.33203125" style="490" customWidth="1"/>
    <col min="4636" max="4639" width="20.109375" style="490" customWidth="1"/>
    <col min="4640" max="4864" width="11.5546875" style="490"/>
    <col min="4865" max="4865" width="10.44140625" style="490" customWidth="1"/>
    <col min="4866" max="4866" width="10.5546875" style="490" customWidth="1"/>
    <col min="4867" max="4867" width="7.6640625" style="490" customWidth="1"/>
    <col min="4868" max="4868" width="11.21875" style="490" customWidth="1"/>
    <col min="4869" max="4869" width="23.6640625" style="490" customWidth="1"/>
    <col min="4870" max="4870" width="7.6640625" style="490" customWidth="1"/>
    <col min="4871" max="4871" width="22.77734375" style="490" customWidth="1"/>
    <col min="4872" max="4874" width="13.88671875" style="490" customWidth="1"/>
    <col min="4875" max="4875" width="9.21875" style="490" customWidth="1"/>
    <col min="4876" max="4876" width="9.77734375" style="490" customWidth="1"/>
    <col min="4877" max="4877" width="9.109375" style="490" customWidth="1"/>
    <col min="4878" max="4882" width="9.77734375" style="490" customWidth="1"/>
    <col min="4883" max="4883" width="7.21875" style="490" customWidth="1"/>
    <col min="4884" max="4884" width="11.21875" style="490" customWidth="1"/>
    <col min="4885" max="4885" width="11.6640625" style="490" customWidth="1"/>
    <col min="4886" max="4888" width="11.5546875" style="490"/>
    <col min="4889" max="4889" width="22.77734375" style="490" customWidth="1"/>
    <col min="4890" max="4890" width="9.5546875" style="490" customWidth="1"/>
    <col min="4891" max="4891" width="18.33203125" style="490" customWidth="1"/>
    <col min="4892" max="4895" width="20.109375" style="490" customWidth="1"/>
    <col min="4896" max="5120" width="11.5546875" style="490"/>
    <col min="5121" max="5121" width="10.44140625" style="490" customWidth="1"/>
    <col min="5122" max="5122" width="10.5546875" style="490" customWidth="1"/>
    <col min="5123" max="5123" width="7.6640625" style="490" customWidth="1"/>
    <col min="5124" max="5124" width="11.21875" style="490" customWidth="1"/>
    <col min="5125" max="5125" width="23.6640625" style="490" customWidth="1"/>
    <col min="5126" max="5126" width="7.6640625" style="490" customWidth="1"/>
    <col min="5127" max="5127" width="22.77734375" style="490" customWidth="1"/>
    <col min="5128" max="5130" width="13.88671875" style="490" customWidth="1"/>
    <col min="5131" max="5131" width="9.21875" style="490" customWidth="1"/>
    <col min="5132" max="5132" width="9.77734375" style="490" customWidth="1"/>
    <col min="5133" max="5133" width="9.109375" style="490" customWidth="1"/>
    <col min="5134" max="5138" width="9.77734375" style="490" customWidth="1"/>
    <col min="5139" max="5139" width="7.21875" style="490" customWidth="1"/>
    <col min="5140" max="5140" width="11.21875" style="490" customWidth="1"/>
    <col min="5141" max="5141" width="11.6640625" style="490" customWidth="1"/>
    <col min="5142" max="5144" width="11.5546875" style="490"/>
    <col min="5145" max="5145" width="22.77734375" style="490" customWidth="1"/>
    <col min="5146" max="5146" width="9.5546875" style="490" customWidth="1"/>
    <col min="5147" max="5147" width="18.33203125" style="490" customWidth="1"/>
    <col min="5148" max="5151" width="20.109375" style="490" customWidth="1"/>
    <col min="5152" max="5376" width="11.5546875" style="490"/>
    <col min="5377" max="5377" width="10.44140625" style="490" customWidth="1"/>
    <col min="5378" max="5378" width="10.5546875" style="490" customWidth="1"/>
    <col min="5379" max="5379" width="7.6640625" style="490" customWidth="1"/>
    <col min="5380" max="5380" width="11.21875" style="490" customWidth="1"/>
    <col min="5381" max="5381" width="23.6640625" style="490" customWidth="1"/>
    <col min="5382" max="5382" width="7.6640625" style="490" customWidth="1"/>
    <col min="5383" max="5383" width="22.77734375" style="490" customWidth="1"/>
    <col min="5384" max="5386" width="13.88671875" style="490" customWidth="1"/>
    <col min="5387" max="5387" width="9.21875" style="490" customWidth="1"/>
    <col min="5388" max="5388" width="9.77734375" style="490" customWidth="1"/>
    <col min="5389" max="5389" width="9.109375" style="490" customWidth="1"/>
    <col min="5390" max="5394" width="9.77734375" style="490" customWidth="1"/>
    <col min="5395" max="5395" width="7.21875" style="490" customWidth="1"/>
    <col min="5396" max="5396" width="11.21875" style="490" customWidth="1"/>
    <col min="5397" max="5397" width="11.6640625" style="490" customWidth="1"/>
    <col min="5398" max="5400" width="11.5546875" style="490"/>
    <col min="5401" max="5401" width="22.77734375" style="490" customWidth="1"/>
    <col min="5402" max="5402" width="9.5546875" style="490" customWidth="1"/>
    <col min="5403" max="5403" width="18.33203125" style="490" customWidth="1"/>
    <col min="5404" max="5407" width="20.109375" style="490" customWidth="1"/>
    <col min="5408" max="5632" width="11.5546875" style="490"/>
    <col min="5633" max="5633" width="10.44140625" style="490" customWidth="1"/>
    <col min="5634" max="5634" width="10.5546875" style="490" customWidth="1"/>
    <col min="5635" max="5635" width="7.6640625" style="490" customWidth="1"/>
    <col min="5636" max="5636" width="11.21875" style="490" customWidth="1"/>
    <col min="5637" max="5637" width="23.6640625" style="490" customWidth="1"/>
    <col min="5638" max="5638" width="7.6640625" style="490" customWidth="1"/>
    <col min="5639" max="5639" width="22.77734375" style="490" customWidth="1"/>
    <col min="5640" max="5642" width="13.88671875" style="490" customWidth="1"/>
    <col min="5643" max="5643" width="9.21875" style="490" customWidth="1"/>
    <col min="5644" max="5644" width="9.77734375" style="490" customWidth="1"/>
    <col min="5645" max="5645" width="9.109375" style="490" customWidth="1"/>
    <col min="5646" max="5650" width="9.77734375" style="490" customWidth="1"/>
    <col min="5651" max="5651" width="7.21875" style="490" customWidth="1"/>
    <col min="5652" max="5652" width="11.21875" style="490" customWidth="1"/>
    <col min="5653" max="5653" width="11.6640625" style="490" customWidth="1"/>
    <col min="5654" max="5656" width="11.5546875" style="490"/>
    <col min="5657" max="5657" width="22.77734375" style="490" customWidth="1"/>
    <col min="5658" max="5658" width="9.5546875" style="490" customWidth="1"/>
    <col min="5659" max="5659" width="18.33203125" style="490" customWidth="1"/>
    <col min="5660" max="5663" width="20.109375" style="490" customWidth="1"/>
    <col min="5664" max="5888" width="11.5546875" style="490"/>
    <col min="5889" max="5889" width="10.44140625" style="490" customWidth="1"/>
    <col min="5890" max="5890" width="10.5546875" style="490" customWidth="1"/>
    <col min="5891" max="5891" width="7.6640625" style="490" customWidth="1"/>
    <col min="5892" max="5892" width="11.21875" style="490" customWidth="1"/>
    <col min="5893" max="5893" width="23.6640625" style="490" customWidth="1"/>
    <col min="5894" max="5894" width="7.6640625" style="490" customWidth="1"/>
    <col min="5895" max="5895" width="22.77734375" style="490" customWidth="1"/>
    <col min="5896" max="5898" width="13.88671875" style="490" customWidth="1"/>
    <col min="5899" max="5899" width="9.21875" style="490" customWidth="1"/>
    <col min="5900" max="5900" width="9.77734375" style="490" customWidth="1"/>
    <col min="5901" max="5901" width="9.109375" style="490" customWidth="1"/>
    <col min="5902" max="5906" width="9.77734375" style="490" customWidth="1"/>
    <col min="5907" max="5907" width="7.21875" style="490" customWidth="1"/>
    <col min="5908" max="5908" width="11.21875" style="490" customWidth="1"/>
    <col min="5909" max="5909" width="11.6640625" style="490" customWidth="1"/>
    <col min="5910" max="5912" width="11.5546875" style="490"/>
    <col min="5913" max="5913" width="22.77734375" style="490" customWidth="1"/>
    <col min="5914" max="5914" width="9.5546875" style="490" customWidth="1"/>
    <col min="5915" max="5915" width="18.33203125" style="490" customWidth="1"/>
    <col min="5916" max="5919" width="20.109375" style="490" customWidth="1"/>
    <col min="5920" max="6144" width="11.5546875" style="490"/>
    <col min="6145" max="6145" width="10.44140625" style="490" customWidth="1"/>
    <col min="6146" max="6146" width="10.5546875" style="490" customWidth="1"/>
    <col min="6147" max="6147" width="7.6640625" style="490" customWidth="1"/>
    <col min="6148" max="6148" width="11.21875" style="490" customWidth="1"/>
    <col min="6149" max="6149" width="23.6640625" style="490" customWidth="1"/>
    <col min="6150" max="6150" width="7.6640625" style="490" customWidth="1"/>
    <col min="6151" max="6151" width="22.77734375" style="490" customWidth="1"/>
    <col min="6152" max="6154" width="13.88671875" style="490" customWidth="1"/>
    <col min="6155" max="6155" width="9.21875" style="490" customWidth="1"/>
    <col min="6156" max="6156" width="9.77734375" style="490" customWidth="1"/>
    <col min="6157" max="6157" width="9.109375" style="490" customWidth="1"/>
    <col min="6158" max="6162" width="9.77734375" style="490" customWidth="1"/>
    <col min="6163" max="6163" width="7.21875" style="490" customWidth="1"/>
    <col min="6164" max="6164" width="11.21875" style="490" customWidth="1"/>
    <col min="6165" max="6165" width="11.6640625" style="490" customWidth="1"/>
    <col min="6166" max="6168" width="11.5546875" style="490"/>
    <col min="6169" max="6169" width="22.77734375" style="490" customWidth="1"/>
    <col min="6170" max="6170" width="9.5546875" style="490" customWidth="1"/>
    <col min="6171" max="6171" width="18.33203125" style="490" customWidth="1"/>
    <col min="6172" max="6175" width="20.109375" style="490" customWidth="1"/>
    <col min="6176" max="6400" width="11.5546875" style="490"/>
    <col min="6401" max="6401" width="10.44140625" style="490" customWidth="1"/>
    <col min="6402" max="6402" width="10.5546875" style="490" customWidth="1"/>
    <col min="6403" max="6403" width="7.6640625" style="490" customWidth="1"/>
    <col min="6404" max="6404" width="11.21875" style="490" customWidth="1"/>
    <col min="6405" max="6405" width="23.6640625" style="490" customWidth="1"/>
    <col min="6406" max="6406" width="7.6640625" style="490" customWidth="1"/>
    <col min="6407" max="6407" width="22.77734375" style="490" customWidth="1"/>
    <col min="6408" max="6410" width="13.88671875" style="490" customWidth="1"/>
    <col min="6411" max="6411" width="9.21875" style="490" customWidth="1"/>
    <col min="6412" max="6412" width="9.77734375" style="490" customWidth="1"/>
    <col min="6413" max="6413" width="9.109375" style="490" customWidth="1"/>
    <col min="6414" max="6418" width="9.77734375" style="490" customWidth="1"/>
    <col min="6419" max="6419" width="7.21875" style="490" customWidth="1"/>
    <col min="6420" max="6420" width="11.21875" style="490" customWidth="1"/>
    <col min="6421" max="6421" width="11.6640625" style="490" customWidth="1"/>
    <col min="6422" max="6424" width="11.5546875" style="490"/>
    <col min="6425" max="6425" width="22.77734375" style="490" customWidth="1"/>
    <col min="6426" max="6426" width="9.5546875" style="490" customWidth="1"/>
    <col min="6427" max="6427" width="18.33203125" style="490" customWidth="1"/>
    <col min="6428" max="6431" width="20.109375" style="490" customWidth="1"/>
    <col min="6432" max="6656" width="11.5546875" style="490"/>
    <col min="6657" max="6657" width="10.44140625" style="490" customWidth="1"/>
    <col min="6658" max="6658" width="10.5546875" style="490" customWidth="1"/>
    <col min="6659" max="6659" width="7.6640625" style="490" customWidth="1"/>
    <col min="6660" max="6660" width="11.21875" style="490" customWidth="1"/>
    <col min="6661" max="6661" width="23.6640625" style="490" customWidth="1"/>
    <col min="6662" max="6662" width="7.6640625" style="490" customWidth="1"/>
    <col min="6663" max="6663" width="22.77734375" style="490" customWidth="1"/>
    <col min="6664" max="6666" width="13.88671875" style="490" customWidth="1"/>
    <col min="6667" max="6667" width="9.21875" style="490" customWidth="1"/>
    <col min="6668" max="6668" width="9.77734375" style="490" customWidth="1"/>
    <col min="6669" max="6669" width="9.109375" style="490" customWidth="1"/>
    <col min="6670" max="6674" width="9.77734375" style="490" customWidth="1"/>
    <col min="6675" max="6675" width="7.21875" style="490" customWidth="1"/>
    <col min="6676" max="6676" width="11.21875" style="490" customWidth="1"/>
    <col min="6677" max="6677" width="11.6640625" style="490" customWidth="1"/>
    <col min="6678" max="6680" width="11.5546875" style="490"/>
    <col min="6681" max="6681" width="22.77734375" style="490" customWidth="1"/>
    <col min="6682" max="6682" width="9.5546875" style="490" customWidth="1"/>
    <col min="6683" max="6683" width="18.33203125" style="490" customWidth="1"/>
    <col min="6684" max="6687" width="20.109375" style="490" customWidth="1"/>
    <col min="6688" max="6912" width="11.5546875" style="490"/>
    <col min="6913" max="6913" width="10.44140625" style="490" customWidth="1"/>
    <col min="6914" max="6914" width="10.5546875" style="490" customWidth="1"/>
    <col min="6915" max="6915" width="7.6640625" style="490" customWidth="1"/>
    <col min="6916" max="6916" width="11.21875" style="490" customWidth="1"/>
    <col min="6917" max="6917" width="23.6640625" style="490" customWidth="1"/>
    <col min="6918" max="6918" width="7.6640625" style="490" customWidth="1"/>
    <col min="6919" max="6919" width="22.77734375" style="490" customWidth="1"/>
    <col min="6920" max="6922" width="13.88671875" style="490" customWidth="1"/>
    <col min="6923" max="6923" width="9.21875" style="490" customWidth="1"/>
    <col min="6924" max="6924" width="9.77734375" style="490" customWidth="1"/>
    <col min="6925" max="6925" width="9.109375" style="490" customWidth="1"/>
    <col min="6926" max="6930" width="9.77734375" style="490" customWidth="1"/>
    <col min="6931" max="6931" width="7.21875" style="490" customWidth="1"/>
    <col min="6932" max="6932" width="11.21875" style="490" customWidth="1"/>
    <col min="6933" max="6933" width="11.6640625" style="490" customWidth="1"/>
    <col min="6934" max="6936" width="11.5546875" style="490"/>
    <col min="6937" max="6937" width="22.77734375" style="490" customWidth="1"/>
    <col min="6938" max="6938" width="9.5546875" style="490" customWidth="1"/>
    <col min="6939" max="6939" width="18.33203125" style="490" customWidth="1"/>
    <col min="6940" max="6943" width="20.109375" style="490" customWidth="1"/>
    <col min="6944" max="7168" width="11.5546875" style="490"/>
    <col min="7169" max="7169" width="10.44140625" style="490" customWidth="1"/>
    <col min="7170" max="7170" width="10.5546875" style="490" customWidth="1"/>
    <col min="7171" max="7171" width="7.6640625" style="490" customWidth="1"/>
    <col min="7172" max="7172" width="11.21875" style="490" customWidth="1"/>
    <col min="7173" max="7173" width="23.6640625" style="490" customWidth="1"/>
    <col min="7174" max="7174" width="7.6640625" style="490" customWidth="1"/>
    <col min="7175" max="7175" width="22.77734375" style="490" customWidth="1"/>
    <col min="7176" max="7178" width="13.88671875" style="490" customWidth="1"/>
    <col min="7179" max="7179" width="9.21875" style="490" customWidth="1"/>
    <col min="7180" max="7180" width="9.77734375" style="490" customWidth="1"/>
    <col min="7181" max="7181" width="9.109375" style="490" customWidth="1"/>
    <col min="7182" max="7186" width="9.77734375" style="490" customWidth="1"/>
    <col min="7187" max="7187" width="7.21875" style="490" customWidth="1"/>
    <col min="7188" max="7188" width="11.21875" style="490" customWidth="1"/>
    <col min="7189" max="7189" width="11.6640625" style="490" customWidth="1"/>
    <col min="7190" max="7192" width="11.5546875" style="490"/>
    <col min="7193" max="7193" width="22.77734375" style="490" customWidth="1"/>
    <col min="7194" max="7194" width="9.5546875" style="490" customWidth="1"/>
    <col min="7195" max="7195" width="18.33203125" style="490" customWidth="1"/>
    <col min="7196" max="7199" width="20.109375" style="490" customWidth="1"/>
    <col min="7200" max="7424" width="11.5546875" style="490"/>
    <col min="7425" max="7425" width="10.44140625" style="490" customWidth="1"/>
    <col min="7426" max="7426" width="10.5546875" style="490" customWidth="1"/>
    <col min="7427" max="7427" width="7.6640625" style="490" customWidth="1"/>
    <col min="7428" max="7428" width="11.21875" style="490" customWidth="1"/>
    <col min="7429" max="7429" width="23.6640625" style="490" customWidth="1"/>
    <col min="7430" max="7430" width="7.6640625" style="490" customWidth="1"/>
    <col min="7431" max="7431" width="22.77734375" style="490" customWidth="1"/>
    <col min="7432" max="7434" width="13.88671875" style="490" customWidth="1"/>
    <col min="7435" max="7435" width="9.21875" style="490" customWidth="1"/>
    <col min="7436" max="7436" width="9.77734375" style="490" customWidth="1"/>
    <col min="7437" max="7437" width="9.109375" style="490" customWidth="1"/>
    <col min="7438" max="7442" width="9.77734375" style="490" customWidth="1"/>
    <col min="7443" max="7443" width="7.21875" style="490" customWidth="1"/>
    <col min="7444" max="7444" width="11.21875" style="490" customWidth="1"/>
    <col min="7445" max="7445" width="11.6640625" style="490" customWidth="1"/>
    <col min="7446" max="7448" width="11.5546875" style="490"/>
    <col min="7449" max="7449" width="22.77734375" style="490" customWidth="1"/>
    <col min="7450" max="7450" width="9.5546875" style="490" customWidth="1"/>
    <col min="7451" max="7451" width="18.33203125" style="490" customWidth="1"/>
    <col min="7452" max="7455" width="20.109375" style="490" customWidth="1"/>
    <col min="7456" max="7680" width="11.5546875" style="490"/>
    <col min="7681" max="7681" width="10.44140625" style="490" customWidth="1"/>
    <col min="7682" max="7682" width="10.5546875" style="490" customWidth="1"/>
    <col min="7683" max="7683" width="7.6640625" style="490" customWidth="1"/>
    <col min="7684" max="7684" width="11.21875" style="490" customWidth="1"/>
    <col min="7685" max="7685" width="23.6640625" style="490" customWidth="1"/>
    <col min="7686" max="7686" width="7.6640625" style="490" customWidth="1"/>
    <col min="7687" max="7687" width="22.77734375" style="490" customWidth="1"/>
    <col min="7688" max="7690" width="13.88671875" style="490" customWidth="1"/>
    <col min="7691" max="7691" width="9.21875" style="490" customWidth="1"/>
    <col min="7692" max="7692" width="9.77734375" style="490" customWidth="1"/>
    <col min="7693" max="7693" width="9.109375" style="490" customWidth="1"/>
    <col min="7694" max="7698" width="9.77734375" style="490" customWidth="1"/>
    <col min="7699" max="7699" width="7.21875" style="490" customWidth="1"/>
    <col min="7700" max="7700" width="11.21875" style="490" customWidth="1"/>
    <col min="7701" max="7701" width="11.6640625" style="490" customWidth="1"/>
    <col min="7702" max="7704" width="11.5546875" style="490"/>
    <col min="7705" max="7705" width="22.77734375" style="490" customWidth="1"/>
    <col min="7706" max="7706" width="9.5546875" style="490" customWidth="1"/>
    <col min="7707" max="7707" width="18.33203125" style="490" customWidth="1"/>
    <col min="7708" max="7711" width="20.109375" style="490" customWidth="1"/>
    <col min="7712" max="7936" width="11.5546875" style="490"/>
    <col min="7937" max="7937" width="10.44140625" style="490" customWidth="1"/>
    <col min="7938" max="7938" width="10.5546875" style="490" customWidth="1"/>
    <col min="7939" max="7939" width="7.6640625" style="490" customWidth="1"/>
    <col min="7940" max="7940" width="11.21875" style="490" customWidth="1"/>
    <col min="7941" max="7941" width="23.6640625" style="490" customWidth="1"/>
    <col min="7942" max="7942" width="7.6640625" style="490" customWidth="1"/>
    <col min="7943" max="7943" width="22.77734375" style="490" customWidth="1"/>
    <col min="7944" max="7946" width="13.88671875" style="490" customWidth="1"/>
    <col min="7947" max="7947" width="9.21875" style="490" customWidth="1"/>
    <col min="7948" max="7948" width="9.77734375" style="490" customWidth="1"/>
    <col min="7949" max="7949" width="9.109375" style="490" customWidth="1"/>
    <col min="7950" max="7954" width="9.77734375" style="490" customWidth="1"/>
    <col min="7955" max="7955" width="7.21875" style="490" customWidth="1"/>
    <col min="7956" max="7956" width="11.21875" style="490" customWidth="1"/>
    <col min="7957" max="7957" width="11.6640625" style="490" customWidth="1"/>
    <col min="7958" max="7960" width="11.5546875" style="490"/>
    <col min="7961" max="7961" width="22.77734375" style="490" customWidth="1"/>
    <col min="7962" max="7962" width="9.5546875" style="490" customWidth="1"/>
    <col min="7963" max="7963" width="18.33203125" style="490" customWidth="1"/>
    <col min="7964" max="7967" width="20.109375" style="490" customWidth="1"/>
    <col min="7968" max="8192" width="11.5546875" style="490"/>
    <col min="8193" max="8193" width="10.44140625" style="490" customWidth="1"/>
    <col min="8194" max="8194" width="10.5546875" style="490" customWidth="1"/>
    <col min="8195" max="8195" width="7.6640625" style="490" customWidth="1"/>
    <col min="8196" max="8196" width="11.21875" style="490" customWidth="1"/>
    <col min="8197" max="8197" width="23.6640625" style="490" customWidth="1"/>
    <col min="8198" max="8198" width="7.6640625" style="490" customWidth="1"/>
    <col min="8199" max="8199" width="22.77734375" style="490" customWidth="1"/>
    <col min="8200" max="8202" width="13.88671875" style="490" customWidth="1"/>
    <col min="8203" max="8203" width="9.21875" style="490" customWidth="1"/>
    <col min="8204" max="8204" width="9.77734375" style="490" customWidth="1"/>
    <col min="8205" max="8205" width="9.109375" style="490" customWidth="1"/>
    <col min="8206" max="8210" width="9.77734375" style="490" customWidth="1"/>
    <col min="8211" max="8211" width="7.21875" style="490" customWidth="1"/>
    <col min="8212" max="8212" width="11.21875" style="490" customWidth="1"/>
    <col min="8213" max="8213" width="11.6640625" style="490" customWidth="1"/>
    <col min="8214" max="8216" width="11.5546875" style="490"/>
    <col min="8217" max="8217" width="22.77734375" style="490" customWidth="1"/>
    <col min="8218" max="8218" width="9.5546875" style="490" customWidth="1"/>
    <col min="8219" max="8219" width="18.33203125" style="490" customWidth="1"/>
    <col min="8220" max="8223" width="20.109375" style="490" customWidth="1"/>
    <col min="8224" max="8448" width="11.5546875" style="490"/>
    <col min="8449" max="8449" width="10.44140625" style="490" customWidth="1"/>
    <col min="8450" max="8450" width="10.5546875" style="490" customWidth="1"/>
    <col min="8451" max="8451" width="7.6640625" style="490" customWidth="1"/>
    <col min="8452" max="8452" width="11.21875" style="490" customWidth="1"/>
    <col min="8453" max="8453" width="23.6640625" style="490" customWidth="1"/>
    <col min="8454" max="8454" width="7.6640625" style="490" customWidth="1"/>
    <col min="8455" max="8455" width="22.77734375" style="490" customWidth="1"/>
    <col min="8456" max="8458" width="13.88671875" style="490" customWidth="1"/>
    <col min="8459" max="8459" width="9.21875" style="490" customWidth="1"/>
    <col min="8460" max="8460" width="9.77734375" style="490" customWidth="1"/>
    <col min="8461" max="8461" width="9.109375" style="490" customWidth="1"/>
    <col min="8462" max="8466" width="9.77734375" style="490" customWidth="1"/>
    <col min="8467" max="8467" width="7.21875" style="490" customWidth="1"/>
    <col min="8468" max="8468" width="11.21875" style="490" customWidth="1"/>
    <col min="8469" max="8469" width="11.6640625" style="490" customWidth="1"/>
    <col min="8470" max="8472" width="11.5546875" style="490"/>
    <col min="8473" max="8473" width="22.77734375" style="490" customWidth="1"/>
    <col min="8474" max="8474" width="9.5546875" style="490" customWidth="1"/>
    <col min="8475" max="8475" width="18.33203125" style="490" customWidth="1"/>
    <col min="8476" max="8479" width="20.109375" style="490" customWidth="1"/>
    <col min="8480" max="8704" width="11.5546875" style="490"/>
    <col min="8705" max="8705" width="10.44140625" style="490" customWidth="1"/>
    <col min="8706" max="8706" width="10.5546875" style="490" customWidth="1"/>
    <col min="8707" max="8707" width="7.6640625" style="490" customWidth="1"/>
    <col min="8708" max="8708" width="11.21875" style="490" customWidth="1"/>
    <col min="8709" max="8709" width="23.6640625" style="490" customWidth="1"/>
    <col min="8710" max="8710" width="7.6640625" style="490" customWidth="1"/>
    <col min="8711" max="8711" width="22.77734375" style="490" customWidth="1"/>
    <col min="8712" max="8714" width="13.88671875" style="490" customWidth="1"/>
    <col min="8715" max="8715" width="9.21875" style="490" customWidth="1"/>
    <col min="8716" max="8716" width="9.77734375" style="490" customWidth="1"/>
    <col min="8717" max="8717" width="9.109375" style="490" customWidth="1"/>
    <col min="8718" max="8722" width="9.77734375" style="490" customWidth="1"/>
    <col min="8723" max="8723" width="7.21875" style="490" customWidth="1"/>
    <col min="8724" max="8724" width="11.21875" style="490" customWidth="1"/>
    <col min="8725" max="8725" width="11.6640625" style="490" customWidth="1"/>
    <col min="8726" max="8728" width="11.5546875" style="490"/>
    <col min="8729" max="8729" width="22.77734375" style="490" customWidth="1"/>
    <col min="8730" max="8730" width="9.5546875" style="490" customWidth="1"/>
    <col min="8731" max="8731" width="18.33203125" style="490" customWidth="1"/>
    <col min="8732" max="8735" width="20.109375" style="490" customWidth="1"/>
    <col min="8736" max="8960" width="11.5546875" style="490"/>
    <col min="8961" max="8961" width="10.44140625" style="490" customWidth="1"/>
    <col min="8962" max="8962" width="10.5546875" style="490" customWidth="1"/>
    <col min="8963" max="8963" width="7.6640625" style="490" customWidth="1"/>
    <col min="8964" max="8964" width="11.21875" style="490" customWidth="1"/>
    <col min="8965" max="8965" width="23.6640625" style="490" customWidth="1"/>
    <col min="8966" max="8966" width="7.6640625" style="490" customWidth="1"/>
    <col min="8967" max="8967" width="22.77734375" style="490" customWidth="1"/>
    <col min="8968" max="8970" width="13.88671875" style="490" customWidth="1"/>
    <col min="8971" max="8971" width="9.21875" style="490" customWidth="1"/>
    <col min="8972" max="8972" width="9.77734375" style="490" customWidth="1"/>
    <col min="8973" max="8973" width="9.109375" style="490" customWidth="1"/>
    <col min="8974" max="8978" width="9.77734375" style="490" customWidth="1"/>
    <col min="8979" max="8979" width="7.21875" style="490" customWidth="1"/>
    <col min="8980" max="8980" width="11.21875" style="490" customWidth="1"/>
    <col min="8981" max="8981" width="11.6640625" style="490" customWidth="1"/>
    <col min="8982" max="8984" width="11.5546875" style="490"/>
    <col min="8985" max="8985" width="22.77734375" style="490" customWidth="1"/>
    <col min="8986" max="8986" width="9.5546875" style="490" customWidth="1"/>
    <col min="8987" max="8987" width="18.33203125" style="490" customWidth="1"/>
    <col min="8988" max="8991" width="20.109375" style="490" customWidth="1"/>
    <col min="8992" max="9216" width="11.5546875" style="490"/>
    <col min="9217" max="9217" width="10.44140625" style="490" customWidth="1"/>
    <col min="9218" max="9218" width="10.5546875" style="490" customWidth="1"/>
    <col min="9219" max="9219" width="7.6640625" style="490" customWidth="1"/>
    <col min="9220" max="9220" width="11.21875" style="490" customWidth="1"/>
    <col min="9221" max="9221" width="23.6640625" style="490" customWidth="1"/>
    <col min="9222" max="9222" width="7.6640625" style="490" customWidth="1"/>
    <col min="9223" max="9223" width="22.77734375" style="490" customWidth="1"/>
    <col min="9224" max="9226" width="13.88671875" style="490" customWidth="1"/>
    <col min="9227" max="9227" width="9.21875" style="490" customWidth="1"/>
    <col min="9228" max="9228" width="9.77734375" style="490" customWidth="1"/>
    <col min="9229" max="9229" width="9.109375" style="490" customWidth="1"/>
    <col min="9230" max="9234" width="9.77734375" style="490" customWidth="1"/>
    <col min="9235" max="9235" width="7.21875" style="490" customWidth="1"/>
    <col min="9236" max="9236" width="11.21875" style="490" customWidth="1"/>
    <col min="9237" max="9237" width="11.6640625" style="490" customWidth="1"/>
    <col min="9238" max="9240" width="11.5546875" style="490"/>
    <col min="9241" max="9241" width="22.77734375" style="490" customWidth="1"/>
    <col min="9242" max="9242" width="9.5546875" style="490" customWidth="1"/>
    <col min="9243" max="9243" width="18.33203125" style="490" customWidth="1"/>
    <col min="9244" max="9247" width="20.109375" style="490" customWidth="1"/>
    <col min="9248" max="9472" width="11.5546875" style="490"/>
    <col min="9473" max="9473" width="10.44140625" style="490" customWidth="1"/>
    <col min="9474" max="9474" width="10.5546875" style="490" customWidth="1"/>
    <col min="9475" max="9475" width="7.6640625" style="490" customWidth="1"/>
    <col min="9476" max="9476" width="11.21875" style="490" customWidth="1"/>
    <col min="9477" max="9477" width="23.6640625" style="490" customWidth="1"/>
    <col min="9478" max="9478" width="7.6640625" style="490" customWidth="1"/>
    <col min="9479" max="9479" width="22.77734375" style="490" customWidth="1"/>
    <col min="9480" max="9482" width="13.88671875" style="490" customWidth="1"/>
    <col min="9483" max="9483" width="9.21875" style="490" customWidth="1"/>
    <col min="9484" max="9484" width="9.77734375" style="490" customWidth="1"/>
    <col min="9485" max="9485" width="9.109375" style="490" customWidth="1"/>
    <col min="9486" max="9490" width="9.77734375" style="490" customWidth="1"/>
    <col min="9491" max="9491" width="7.21875" style="490" customWidth="1"/>
    <col min="9492" max="9492" width="11.21875" style="490" customWidth="1"/>
    <col min="9493" max="9493" width="11.6640625" style="490" customWidth="1"/>
    <col min="9494" max="9496" width="11.5546875" style="490"/>
    <col min="9497" max="9497" width="22.77734375" style="490" customWidth="1"/>
    <col min="9498" max="9498" width="9.5546875" style="490" customWidth="1"/>
    <col min="9499" max="9499" width="18.33203125" style="490" customWidth="1"/>
    <col min="9500" max="9503" width="20.109375" style="490" customWidth="1"/>
    <col min="9504" max="9728" width="11.5546875" style="490"/>
    <col min="9729" max="9729" width="10.44140625" style="490" customWidth="1"/>
    <col min="9730" max="9730" width="10.5546875" style="490" customWidth="1"/>
    <col min="9731" max="9731" width="7.6640625" style="490" customWidth="1"/>
    <col min="9732" max="9732" width="11.21875" style="490" customWidth="1"/>
    <col min="9733" max="9733" width="23.6640625" style="490" customWidth="1"/>
    <col min="9734" max="9734" width="7.6640625" style="490" customWidth="1"/>
    <col min="9735" max="9735" width="22.77734375" style="490" customWidth="1"/>
    <col min="9736" max="9738" width="13.88671875" style="490" customWidth="1"/>
    <col min="9739" max="9739" width="9.21875" style="490" customWidth="1"/>
    <col min="9740" max="9740" width="9.77734375" style="490" customWidth="1"/>
    <col min="9741" max="9741" width="9.109375" style="490" customWidth="1"/>
    <col min="9742" max="9746" width="9.77734375" style="490" customWidth="1"/>
    <col min="9747" max="9747" width="7.21875" style="490" customWidth="1"/>
    <col min="9748" max="9748" width="11.21875" style="490" customWidth="1"/>
    <col min="9749" max="9749" width="11.6640625" style="490" customWidth="1"/>
    <col min="9750" max="9752" width="11.5546875" style="490"/>
    <col min="9753" max="9753" width="22.77734375" style="490" customWidth="1"/>
    <col min="9754" max="9754" width="9.5546875" style="490" customWidth="1"/>
    <col min="9755" max="9755" width="18.33203125" style="490" customWidth="1"/>
    <col min="9756" max="9759" width="20.109375" style="490" customWidth="1"/>
    <col min="9760" max="9984" width="11.5546875" style="490"/>
    <col min="9985" max="9985" width="10.44140625" style="490" customWidth="1"/>
    <col min="9986" max="9986" width="10.5546875" style="490" customWidth="1"/>
    <col min="9987" max="9987" width="7.6640625" style="490" customWidth="1"/>
    <col min="9988" max="9988" width="11.21875" style="490" customWidth="1"/>
    <col min="9989" max="9989" width="23.6640625" style="490" customWidth="1"/>
    <col min="9990" max="9990" width="7.6640625" style="490" customWidth="1"/>
    <col min="9991" max="9991" width="22.77734375" style="490" customWidth="1"/>
    <col min="9992" max="9994" width="13.88671875" style="490" customWidth="1"/>
    <col min="9995" max="9995" width="9.21875" style="490" customWidth="1"/>
    <col min="9996" max="9996" width="9.77734375" style="490" customWidth="1"/>
    <col min="9997" max="9997" width="9.109375" style="490" customWidth="1"/>
    <col min="9998" max="10002" width="9.77734375" style="490" customWidth="1"/>
    <col min="10003" max="10003" width="7.21875" style="490" customWidth="1"/>
    <col min="10004" max="10004" width="11.21875" style="490" customWidth="1"/>
    <col min="10005" max="10005" width="11.6640625" style="490" customWidth="1"/>
    <col min="10006" max="10008" width="11.5546875" style="490"/>
    <col min="10009" max="10009" width="22.77734375" style="490" customWidth="1"/>
    <col min="10010" max="10010" width="9.5546875" style="490" customWidth="1"/>
    <col min="10011" max="10011" width="18.33203125" style="490" customWidth="1"/>
    <col min="10012" max="10015" width="20.109375" style="490" customWidth="1"/>
    <col min="10016" max="10240" width="11.5546875" style="490"/>
    <col min="10241" max="10241" width="10.44140625" style="490" customWidth="1"/>
    <col min="10242" max="10242" width="10.5546875" style="490" customWidth="1"/>
    <col min="10243" max="10243" width="7.6640625" style="490" customWidth="1"/>
    <col min="10244" max="10244" width="11.21875" style="490" customWidth="1"/>
    <col min="10245" max="10245" width="23.6640625" style="490" customWidth="1"/>
    <col min="10246" max="10246" width="7.6640625" style="490" customWidth="1"/>
    <col min="10247" max="10247" width="22.77734375" style="490" customWidth="1"/>
    <col min="10248" max="10250" width="13.88671875" style="490" customWidth="1"/>
    <col min="10251" max="10251" width="9.21875" style="490" customWidth="1"/>
    <col min="10252" max="10252" width="9.77734375" style="490" customWidth="1"/>
    <col min="10253" max="10253" width="9.109375" style="490" customWidth="1"/>
    <col min="10254" max="10258" width="9.77734375" style="490" customWidth="1"/>
    <col min="10259" max="10259" width="7.21875" style="490" customWidth="1"/>
    <col min="10260" max="10260" width="11.21875" style="490" customWidth="1"/>
    <col min="10261" max="10261" width="11.6640625" style="490" customWidth="1"/>
    <col min="10262" max="10264" width="11.5546875" style="490"/>
    <col min="10265" max="10265" width="22.77734375" style="490" customWidth="1"/>
    <col min="10266" max="10266" width="9.5546875" style="490" customWidth="1"/>
    <col min="10267" max="10267" width="18.33203125" style="490" customWidth="1"/>
    <col min="10268" max="10271" width="20.109375" style="490" customWidth="1"/>
    <col min="10272" max="10496" width="11.5546875" style="490"/>
    <col min="10497" max="10497" width="10.44140625" style="490" customWidth="1"/>
    <col min="10498" max="10498" width="10.5546875" style="490" customWidth="1"/>
    <col min="10499" max="10499" width="7.6640625" style="490" customWidth="1"/>
    <col min="10500" max="10500" width="11.21875" style="490" customWidth="1"/>
    <col min="10501" max="10501" width="23.6640625" style="490" customWidth="1"/>
    <col min="10502" max="10502" width="7.6640625" style="490" customWidth="1"/>
    <col min="10503" max="10503" width="22.77734375" style="490" customWidth="1"/>
    <col min="10504" max="10506" width="13.88671875" style="490" customWidth="1"/>
    <col min="10507" max="10507" width="9.21875" style="490" customWidth="1"/>
    <col min="10508" max="10508" width="9.77734375" style="490" customWidth="1"/>
    <col min="10509" max="10509" width="9.109375" style="490" customWidth="1"/>
    <col min="10510" max="10514" width="9.77734375" style="490" customWidth="1"/>
    <col min="10515" max="10515" width="7.21875" style="490" customWidth="1"/>
    <col min="10516" max="10516" width="11.21875" style="490" customWidth="1"/>
    <col min="10517" max="10517" width="11.6640625" style="490" customWidth="1"/>
    <col min="10518" max="10520" width="11.5546875" style="490"/>
    <col min="10521" max="10521" width="22.77734375" style="490" customWidth="1"/>
    <col min="10522" max="10522" width="9.5546875" style="490" customWidth="1"/>
    <col min="10523" max="10523" width="18.33203125" style="490" customWidth="1"/>
    <col min="10524" max="10527" width="20.109375" style="490" customWidth="1"/>
    <col min="10528" max="10752" width="11.5546875" style="490"/>
    <col min="10753" max="10753" width="10.44140625" style="490" customWidth="1"/>
    <col min="10754" max="10754" width="10.5546875" style="490" customWidth="1"/>
    <col min="10755" max="10755" width="7.6640625" style="490" customWidth="1"/>
    <col min="10756" max="10756" width="11.21875" style="490" customWidth="1"/>
    <col min="10757" max="10757" width="23.6640625" style="490" customWidth="1"/>
    <col min="10758" max="10758" width="7.6640625" style="490" customWidth="1"/>
    <col min="10759" max="10759" width="22.77734375" style="490" customWidth="1"/>
    <col min="10760" max="10762" width="13.88671875" style="490" customWidth="1"/>
    <col min="10763" max="10763" width="9.21875" style="490" customWidth="1"/>
    <col min="10764" max="10764" width="9.77734375" style="490" customWidth="1"/>
    <col min="10765" max="10765" width="9.109375" style="490" customWidth="1"/>
    <col min="10766" max="10770" width="9.77734375" style="490" customWidth="1"/>
    <col min="10771" max="10771" width="7.21875" style="490" customWidth="1"/>
    <col min="10772" max="10772" width="11.21875" style="490" customWidth="1"/>
    <col min="10773" max="10773" width="11.6640625" style="490" customWidth="1"/>
    <col min="10774" max="10776" width="11.5546875" style="490"/>
    <col min="10777" max="10777" width="22.77734375" style="490" customWidth="1"/>
    <col min="10778" max="10778" width="9.5546875" style="490" customWidth="1"/>
    <col min="10779" max="10779" width="18.33203125" style="490" customWidth="1"/>
    <col min="10780" max="10783" width="20.109375" style="490" customWidth="1"/>
    <col min="10784" max="11008" width="11.5546875" style="490"/>
    <col min="11009" max="11009" width="10.44140625" style="490" customWidth="1"/>
    <col min="11010" max="11010" width="10.5546875" style="490" customWidth="1"/>
    <col min="11011" max="11011" width="7.6640625" style="490" customWidth="1"/>
    <col min="11012" max="11012" width="11.21875" style="490" customWidth="1"/>
    <col min="11013" max="11013" width="23.6640625" style="490" customWidth="1"/>
    <col min="11014" max="11014" width="7.6640625" style="490" customWidth="1"/>
    <col min="11015" max="11015" width="22.77734375" style="490" customWidth="1"/>
    <col min="11016" max="11018" width="13.88671875" style="490" customWidth="1"/>
    <col min="11019" max="11019" width="9.21875" style="490" customWidth="1"/>
    <col min="11020" max="11020" width="9.77734375" style="490" customWidth="1"/>
    <col min="11021" max="11021" width="9.109375" style="490" customWidth="1"/>
    <col min="11022" max="11026" width="9.77734375" style="490" customWidth="1"/>
    <col min="11027" max="11027" width="7.21875" style="490" customWidth="1"/>
    <col min="11028" max="11028" width="11.21875" style="490" customWidth="1"/>
    <col min="11029" max="11029" width="11.6640625" style="490" customWidth="1"/>
    <col min="11030" max="11032" width="11.5546875" style="490"/>
    <col min="11033" max="11033" width="22.77734375" style="490" customWidth="1"/>
    <col min="11034" max="11034" width="9.5546875" style="490" customWidth="1"/>
    <col min="11035" max="11035" width="18.33203125" style="490" customWidth="1"/>
    <col min="11036" max="11039" width="20.109375" style="490" customWidth="1"/>
    <col min="11040" max="11264" width="11.5546875" style="490"/>
    <col min="11265" max="11265" width="10.44140625" style="490" customWidth="1"/>
    <col min="11266" max="11266" width="10.5546875" style="490" customWidth="1"/>
    <col min="11267" max="11267" width="7.6640625" style="490" customWidth="1"/>
    <col min="11268" max="11268" width="11.21875" style="490" customWidth="1"/>
    <col min="11269" max="11269" width="23.6640625" style="490" customWidth="1"/>
    <col min="11270" max="11270" width="7.6640625" style="490" customWidth="1"/>
    <col min="11271" max="11271" width="22.77734375" style="490" customWidth="1"/>
    <col min="11272" max="11274" width="13.88671875" style="490" customWidth="1"/>
    <col min="11275" max="11275" width="9.21875" style="490" customWidth="1"/>
    <col min="11276" max="11276" width="9.77734375" style="490" customWidth="1"/>
    <col min="11277" max="11277" width="9.109375" style="490" customWidth="1"/>
    <col min="11278" max="11282" width="9.77734375" style="490" customWidth="1"/>
    <col min="11283" max="11283" width="7.21875" style="490" customWidth="1"/>
    <col min="11284" max="11284" width="11.21875" style="490" customWidth="1"/>
    <col min="11285" max="11285" width="11.6640625" style="490" customWidth="1"/>
    <col min="11286" max="11288" width="11.5546875" style="490"/>
    <col min="11289" max="11289" width="22.77734375" style="490" customWidth="1"/>
    <col min="11290" max="11290" width="9.5546875" style="490" customWidth="1"/>
    <col min="11291" max="11291" width="18.33203125" style="490" customWidth="1"/>
    <col min="11292" max="11295" width="20.109375" style="490" customWidth="1"/>
    <col min="11296" max="11520" width="11.5546875" style="490"/>
    <col min="11521" max="11521" width="10.44140625" style="490" customWidth="1"/>
    <col min="11522" max="11522" width="10.5546875" style="490" customWidth="1"/>
    <col min="11523" max="11523" width="7.6640625" style="490" customWidth="1"/>
    <col min="11524" max="11524" width="11.21875" style="490" customWidth="1"/>
    <col min="11525" max="11525" width="23.6640625" style="490" customWidth="1"/>
    <col min="11526" max="11526" width="7.6640625" style="490" customWidth="1"/>
    <col min="11527" max="11527" width="22.77734375" style="490" customWidth="1"/>
    <col min="11528" max="11530" width="13.88671875" style="490" customWidth="1"/>
    <col min="11531" max="11531" width="9.21875" style="490" customWidth="1"/>
    <col min="11532" max="11532" width="9.77734375" style="490" customWidth="1"/>
    <col min="11533" max="11533" width="9.109375" style="490" customWidth="1"/>
    <col min="11534" max="11538" width="9.77734375" style="490" customWidth="1"/>
    <col min="11539" max="11539" width="7.21875" style="490" customWidth="1"/>
    <col min="11540" max="11540" width="11.21875" style="490" customWidth="1"/>
    <col min="11541" max="11541" width="11.6640625" style="490" customWidth="1"/>
    <col min="11542" max="11544" width="11.5546875" style="490"/>
    <col min="11545" max="11545" width="22.77734375" style="490" customWidth="1"/>
    <col min="11546" max="11546" width="9.5546875" style="490" customWidth="1"/>
    <col min="11547" max="11547" width="18.33203125" style="490" customWidth="1"/>
    <col min="11548" max="11551" width="20.109375" style="490" customWidth="1"/>
    <col min="11552" max="11776" width="11.5546875" style="490"/>
    <col min="11777" max="11777" width="10.44140625" style="490" customWidth="1"/>
    <col min="11778" max="11778" width="10.5546875" style="490" customWidth="1"/>
    <col min="11779" max="11779" width="7.6640625" style="490" customWidth="1"/>
    <col min="11780" max="11780" width="11.21875" style="490" customWidth="1"/>
    <col min="11781" max="11781" width="23.6640625" style="490" customWidth="1"/>
    <col min="11782" max="11782" width="7.6640625" style="490" customWidth="1"/>
    <col min="11783" max="11783" width="22.77734375" style="490" customWidth="1"/>
    <col min="11784" max="11786" width="13.88671875" style="490" customWidth="1"/>
    <col min="11787" max="11787" width="9.21875" style="490" customWidth="1"/>
    <col min="11788" max="11788" width="9.77734375" style="490" customWidth="1"/>
    <col min="11789" max="11789" width="9.109375" style="490" customWidth="1"/>
    <col min="11790" max="11794" width="9.77734375" style="490" customWidth="1"/>
    <col min="11795" max="11795" width="7.21875" style="490" customWidth="1"/>
    <col min="11796" max="11796" width="11.21875" style="490" customWidth="1"/>
    <col min="11797" max="11797" width="11.6640625" style="490" customWidth="1"/>
    <col min="11798" max="11800" width="11.5546875" style="490"/>
    <col min="11801" max="11801" width="22.77734375" style="490" customWidth="1"/>
    <col min="11802" max="11802" width="9.5546875" style="490" customWidth="1"/>
    <col min="11803" max="11803" width="18.33203125" style="490" customWidth="1"/>
    <col min="11804" max="11807" width="20.109375" style="490" customWidth="1"/>
    <col min="11808" max="12032" width="11.5546875" style="490"/>
    <col min="12033" max="12033" width="10.44140625" style="490" customWidth="1"/>
    <col min="12034" max="12034" width="10.5546875" style="490" customWidth="1"/>
    <col min="12035" max="12035" width="7.6640625" style="490" customWidth="1"/>
    <col min="12036" max="12036" width="11.21875" style="490" customWidth="1"/>
    <col min="12037" max="12037" width="23.6640625" style="490" customWidth="1"/>
    <col min="12038" max="12038" width="7.6640625" style="490" customWidth="1"/>
    <col min="12039" max="12039" width="22.77734375" style="490" customWidth="1"/>
    <col min="12040" max="12042" width="13.88671875" style="490" customWidth="1"/>
    <col min="12043" max="12043" width="9.21875" style="490" customWidth="1"/>
    <col min="12044" max="12044" width="9.77734375" style="490" customWidth="1"/>
    <col min="12045" max="12045" width="9.109375" style="490" customWidth="1"/>
    <col min="12046" max="12050" width="9.77734375" style="490" customWidth="1"/>
    <col min="12051" max="12051" width="7.21875" style="490" customWidth="1"/>
    <col min="12052" max="12052" width="11.21875" style="490" customWidth="1"/>
    <col min="12053" max="12053" width="11.6640625" style="490" customWidth="1"/>
    <col min="12054" max="12056" width="11.5546875" style="490"/>
    <col min="12057" max="12057" width="22.77734375" style="490" customWidth="1"/>
    <col min="12058" max="12058" width="9.5546875" style="490" customWidth="1"/>
    <col min="12059" max="12059" width="18.33203125" style="490" customWidth="1"/>
    <col min="12060" max="12063" width="20.109375" style="490" customWidth="1"/>
    <col min="12064" max="12288" width="11.5546875" style="490"/>
    <col min="12289" max="12289" width="10.44140625" style="490" customWidth="1"/>
    <col min="12290" max="12290" width="10.5546875" style="490" customWidth="1"/>
    <col min="12291" max="12291" width="7.6640625" style="490" customWidth="1"/>
    <col min="12292" max="12292" width="11.21875" style="490" customWidth="1"/>
    <col min="12293" max="12293" width="23.6640625" style="490" customWidth="1"/>
    <col min="12294" max="12294" width="7.6640625" style="490" customWidth="1"/>
    <col min="12295" max="12295" width="22.77734375" style="490" customWidth="1"/>
    <col min="12296" max="12298" width="13.88671875" style="490" customWidth="1"/>
    <col min="12299" max="12299" width="9.21875" style="490" customWidth="1"/>
    <col min="12300" max="12300" width="9.77734375" style="490" customWidth="1"/>
    <col min="12301" max="12301" width="9.109375" style="490" customWidth="1"/>
    <col min="12302" max="12306" width="9.77734375" style="490" customWidth="1"/>
    <col min="12307" max="12307" width="7.21875" style="490" customWidth="1"/>
    <col min="12308" max="12308" width="11.21875" style="490" customWidth="1"/>
    <col min="12309" max="12309" width="11.6640625" style="490" customWidth="1"/>
    <col min="12310" max="12312" width="11.5546875" style="490"/>
    <col min="12313" max="12313" width="22.77734375" style="490" customWidth="1"/>
    <col min="12314" max="12314" width="9.5546875" style="490" customWidth="1"/>
    <col min="12315" max="12315" width="18.33203125" style="490" customWidth="1"/>
    <col min="12316" max="12319" width="20.109375" style="490" customWidth="1"/>
    <col min="12320" max="12544" width="11.5546875" style="490"/>
    <col min="12545" max="12545" width="10.44140625" style="490" customWidth="1"/>
    <col min="12546" max="12546" width="10.5546875" style="490" customWidth="1"/>
    <col min="12547" max="12547" width="7.6640625" style="490" customWidth="1"/>
    <col min="12548" max="12548" width="11.21875" style="490" customWidth="1"/>
    <col min="12549" max="12549" width="23.6640625" style="490" customWidth="1"/>
    <col min="12550" max="12550" width="7.6640625" style="490" customWidth="1"/>
    <col min="12551" max="12551" width="22.77734375" style="490" customWidth="1"/>
    <col min="12552" max="12554" width="13.88671875" style="490" customWidth="1"/>
    <col min="12555" max="12555" width="9.21875" style="490" customWidth="1"/>
    <col min="12556" max="12556" width="9.77734375" style="490" customWidth="1"/>
    <col min="12557" max="12557" width="9.109375" style="490" customWidth="1"/>
    <col min="12558" max="12562" width="9.77734375" style="490" customWidth="1"/>
    <col min="12563" max="12563" width="7.21875" style="490" customWidth="1"/>
    <col min="12564" max="12564" width="11.21875" style="490" customWidth="1"/>
    <col min="12565" max="12565" width="11.6640625" style="490" customWidth="1"/>
    <col min="12566" max="12568" width="11.5546875" style="490"/>
    <col min="12569" max="12569" width="22.77734375" style="490" customWidth="1"/>
    <col min="12570" max="12570" width="9.5546875" style="490" customWidth="1"/>
    <col min="12571" max="12571" width="18.33203125" style="490" customWidth="1"/>
    <col min="12572" max="12575" width="20.109375" style="490" customWidth="1"/>
    <col min="12576" max="12800" width="11.5546875" style="490"/>
    <col min="12801" max="12801" width="10.44140625" style="490" customWidth="1"/>
    <col min="12802" max="12802" width="10.5546875" style="490" customWidth="1"/>
    <col min="12803" max="12803" width="7.6640625" style="490" customWidth="1"/>
    <col min="12804" max="12804" width="11.21875" style="490" customWidth="1"/>
    <col min="12805" max="12805" width="23.6640625" style="490" customWidth="1"/>
    <col min="12806" max="12806" width="7.6640625" style="490" customWidth="1"/>
    <col min="12807" max="12807" width="22.77734375" style="490" customWidth="1"/>
    <col min="12808" max="12810" width="13.88671875" style="490" customWidth="1"/>
    <col min="12811" max="12811" width="9.21875" style="490" customWidth="1"/>
    <col min="12812" max="12812" width="9.77734375" style="490" customWidth="1"/>
    <col min="12813" max="12813" width="9.109375" style="490" customWidth="1"/>
    <col min="12814" max="12818" width="9.77734375" style="490" customWidth="1"/>
    <col min="12819" max="12819" width="7.21875" style="490" customWidth="1"/>
    <col min="12820" max="12820" width="11.21875" style="490" customWidth="1"/>
    <col min="12821" max="12821" width="11.6640625" style="490" customWidth="1"/>
    <col min="12822" max="12824" width="11.5546875" style="490"/>
    <col min="12825" max="12825" width="22.77734375" style="490" customWidth="1"/>
    <col min="12826" max="12826" width="9.5546875" style="490" customWidth="1"/>
    <col min="12827" max="12827" width="18.33203125" style="490" customWidth="1"/>
    <col min="12828" max="12831" width="20.109375" style="490" customWidth="1"/>
    <col min="12832" max="13056" width="11.5546875" style="490"/>
    <col min="13057" max="13057" width="10.44140625" style="490" customWidth="1"/>
    <col min="13058" max="13058" width="10.5546875" style="490" customWidth="1"/>
    <col min="13059" max="13059" width="7.6640625" style="490" customWidth="1"/>
    <col min="13060" max="13060" width="11.21875" style="490" customWidth="1"/>
    <col min="13061" max="13061" width="23.6640625" style="490" customWidth="1"/>
    <col min="13062" max="13062" width="7.6640625" style="490" customWidth="1"/>
    <col min="13063" max="13063" width="22.77734375" style="490" customWidth="1"/>
    <col min="13064" max="13066" width="13.88671875" style="490" customWidth="1"/>
    <col min="13067" max="13067" width="9.21875" style="490" customWidth="1"/>
    <col min="13068" max="13068" width="9.77734375" style="490" customWidth="1"/>
    <col min="13069" max="13069" width="9.109375" style="490" customWidth="1"/>
    <col min="13070" max="13074" width="9.77734375" style="490" customWidth="1"/>
    <col min="13075" max="13075" width="7.21875" style="490" customWidth="1"/>
    <col min="13076" max="13076" width="11.21875" style="490" customWidth="1"/>
    <col min="13077" max="13077" width="11.6640625" style="490" customWidth="1"/>
    <col min="13078" max="13080" width="11.5546875" style="490"/>
    <col min="13081" max="13081" width="22.77734375" style="490" customWidth="1"/>
    <col min="13082" max="13082" width="9.5546875" style="490" customWidth="1"/>
    <col min="13083" max="13083" width="18.33203125" style="490" customWidth="1"/>
    <col min="13084" max="13087" width="20.109375" style="490" customWidth="1"/>
    <col min="13088" max="13312" width="11.5546875" style="490"/>
    <col min="13313" max="13313" width="10.44140625" style="490" customWidth="1"/>
    <col min="13314" max="13314" width="10.5546875" style="490" customWidth="1"/>
    <col min="13315" max="13315" width="7.6640625" style="490" customWidth="1"/>
    <col min="13316" max="13316" width="11.21875" style="490" customWidth="1"/>
    <col min="13317" max="13317" width="23.6640625" style="490" customWidth="1"/>
    <col min="13318" max="13318" width="7.6640625" style="490" customWidth="1"/>
    <col min="13319" max="13319" width="22.77734375" style="490" customWidth="1"/>
    <col min="13320" max="13322" width="13.88671875" style="490" customWidth="1"/>
    <col min="13323" max="13323" width="9.21875" style="490" customWidth="1"/>
    <col min="13324" max="13324" width="9.77734375" style="490" customWidth="1"/>
    <col min="13325" max="13325" width="9.109375" style="490" customWidth="1"/>
    <col min="13326" max="13330" width="9.77734375" style="490" customWidth="1"/>
    <col min="13331" max="13331" width="7.21875" style="490" customWidth="1"/>
    <col min="13332" max="13332" width="11.21875" style="490" customWidth="1"/>
    <col min="13333" max="13333" width="11.6640625" style="490" customWidth="1"/>
    <col min="13334" max="13336" width="11.5546875" style="490"/>
    <col min="13337" max="13337" width="22.77734375" style="490" customWidth="1"/>
    <col min="13338" max="13338" width="9.5546875" style="490" customWidth="1"/>
    <col min="13339" max="13339" width="18.33203125" style="490" customWidth="1"/>
    <col min="13340" max="13343" width="20.109375" style="490" customWidth="1"/>
    <col min="13344" max="13568" width="11.5546875" style="490"/>
    <col min="13569" max="13569" width="10.44140625" style="490" customWidth="1"/>
    <col min="13570" max="13570" width="10.5546875" style="490" customWidth="1"/>
    <col min="13571" max="13571" width="7.6640625" style="490" customWidth="1"/>
    <col min="13572" max="13572" width="11.21875" style="490" customWidth="1"/>
    <col min="13573" max="13573" width="23.6640625" style="490" customWidth="1"/>
    <col min="13574" max="13574" width="7.6640625" style="490" customWidth="1"/>
    <col min="13575" max="13575" width="22.77734375" style="490" customWidth="1"/>
    <col min="13576" max="13578" width="13.88671875" style="490" customWidth="1"/>
    <col min="13579" max="13579" width="9.21875" style="490" customWidth="1"/>
    <col min="13580" max="13580" width="9.77734375" style="490" customWidth="1"/>
    <col min="13581" max="13581" width="9.109375" style="490" customWidth="1"/>
    <col min="13582" max="13586" width="9.77734375" style="490" customWidth="1"/>
    <col min="13587" max="13587" width="7.21875" style="490" customWidth="1"/>
    <col min="13588" max="13588" width="11.21875" style="490" customWidth="1"/>
    <col min="13589" max="13589" width="11.6640625" style="490" customWidth="1"/>
    <col min="13590" max="13592" width="11.5546875" style="490"/>
    <col min="13593" max="13593" width="22.77734375" style="490" customWidth="1"/>
    <col min="13594" max="13594" width="9.5546875" style="490" customWidth="1"/>
    <col min="13595" max="13595" width="18.33203125" style="490" customWidth="1"/>
    <col min="13596" max="13599" width="20.109375" style="490" customWidth="1"/>
    <col min="13600" max="13824" width="11.5546875" style="490"/>
    <col min="13825" max="13825" width="10.44140625" style="490" customWidth="1"/>
    <col min="13826" max="13826" width="10.5546875" style="490" customWidth="1"/>
    <col min="13827" max="13827" width="7.6640625" style="490" customWidth="1"/>
    <col min="13828" max="13828" width="11.21875" style="490" customWidth="1"/>
    <col min="13829" max="13829" width="23.6640625" style="490" customWidth="1"/>
    <col min="13830" max="13830" width="7.6640625" style="490" customWidth="1"/>
    <col min="13831" max="13831" width="22.77734375" style="490" customWidth="1"/>
    <col min="13832" max="13834" width="13.88671875" style="490" customWidth="1"/>
    <col min="13835" max="13835" width="9.21875" style="490" customWidth="1"/>
    <col min="13836" max="13836" width="9.77734375" style="490" customWidth="1"/>
    <col min="13837" max="13837" width="9.109375" style="490" customWidth="1"/>
    <col min="13838" max="13842" width="9.77734375" style="490" customWidth="1"/>
    <col min="13843" max="13843" width="7.21875" style="490" customWidth="1"/>
    <col min="13844" max="13844" width="11.21875" style="490" customWidth="1"/>
    <col min="13845" max="13845" width="11.6640625" style="490" customWidth="1"/>
    <col min="13846" max="13848" width="11.5546875" style="490"/>
    <col min="13849" max="13849" width="22.77734375" style="490" customWidth="1"/>
    <col min="13850" max="13850" width="9.5546875" style="490" customWidth="1"/>
    <col min="13851" max="13851" width="18.33203125" style="490" customWidth="1"/>
    <col min="13852" max="13855" width="20.109375" style="490" customWidth="1"/>
    <col min="13856" max="14080" width="11.5546875" style="490"/>
    <col min="14081" max="14081" width="10.44140625" style="490" customWidth="1"/>
    <col min="14082" max="14082" width="10.5546875" style="490" customWidth="1"/>
    <col min="14083" max="14083" width="7.6640625" style="490" customWidth="1"/>
    <col min="14084" max="14084" width="11.21875" style="490" customWidth="1"/>
    <col min="14085" max="14085" width="23.6640625" style="490" customWidth="1"/>
    <col min="14086" max="14086" width="7.6640625" style="490" customWidth="1"/>
    <col min="14087" max="14087" width="22.77734375" style="490" customWidth="1"/>
    <col min="14088" max="14090" width="13.88671875" style="490" customWidth="1"/>
    <col min="14091" max="14091" width="9.21875" style="490" customWidth="1"/>
    <col min="14092" max="14092" width="9.77734375" style="490" customWidth="1"/>
    <col min="14093" max="14093" width="9.109375" style="490" customWidth="1"/>
    <col min="14094" max="14098" width="9.77734375" style="490" customWidth="1"/>
    <col min="14099" max="14099" width="7.21875" style="490" customWidth="1"/>
    <col min="14100" max="14100" width="11.21875" style="490" customWidth="1"/>
    <col min="14101" max="14101" width="11.6640625" style="490" customWidth="1"/>
    <col min="14102" max="14104" width="11.5546875" style="490"/>
    <col min="14105" max="14105" width="22.77734375" style="490" customWidth="1"/>
    <col min="14106" max="14106" width="9.5546875" style="490" customWidth="1"/>
    <col min="14107" max="14107" width="18.33203125" style="490" customWidth="1"/>
    <col min="14108" max="14111" width="20.109375" style="490" customWidth="1"/>
    <col min="14112" max="14336" width="11.5546875" style="490"/>
    <col min="14337" max="14337" width="10.44140625" style="490" customWidth="1"/>
    <col min="14338" max="14338" width="10.5546875" style="490" customWidth="1"/>
    <col min="14339" max="14339" width="7.6640625" style="490" customWidth="1"/>
    <col min="14340" max="14340" width="11.21875" style="490" customWidth="1"/>
    <col min="14341" max="14341" width="23.6640625" style="490" customWidth="1"/>
    <col min="14342" max="14342" width="7.6640625" style="490" customWidth="1"/>
    <col min="14343" max="14343" width="22.77734375" style="490" customWidth="1"/>
    <col min="14344" max="14346" width="13.88671875" style="490" customWidth="1"/>
    <col min="14347" max="14347" width="9.21875" style="490" customWidth="1"/>
    <col min="14348" max="14348" width="9.77734375" style="490" customWidth="1"/>
    <col min="14349" max="14349" width="9.109375" style="490" customWidth="1"/>
    <col min="14350" max="14354" width="9.77734375" style="490" customWidth="1"/>
    <col min="14355" max="14355" width="7.21875" style="490" customWidth="1"/>
    <col min="14356" max="14356" width="11.21875" style="490" customWidth="1"/>
    <col min="14357" max="14357" width="11.6640625" style="490" customWidth="1"/>
    <col min="14358" max="14360" width="11.5546875" style="490"/>
    <col min="14361" max="14361" width="22.77734375" style="490" customWidth="1"/>
    <col min="14362" max="14362" width="9.5546875" style="490" customWidth="1"/>
    <col min="14363" max="14363" width="18.33203125" style="490" customWidth="1"/>
    <col min="14364" max="14367" width="20.109375" style="490" customWidth="1"/>
    <col min="14368" max="14592" width="11.5546875" style="490"/>
    <col min="14593" max="14593" width="10.44140625" style="490" customWidth="1"/>
    <col min="14594" max="14594" width="10.5546875" style="490" customWidth="1"/>
    <col min="14595" max="14595" width="7.6640625" style="490" customWidth="1"/>
    <col min="14596" max="14596" width="11.21875" style="490" customWidth="1"/>
    <col min="14597" max="14597" width="23.6640625" style="490" customWidth="1"/>
    <col min="14598" max="14598" width="7.6640625" style="490" customWidth="1"/>
    <col min="14599" max="14599" width="22.77734375" style="490" customWidth="1"/>
    <col min="14600" max="14602" width="13.88671875" style="490" customWidth="1"/>
    <col min="14603" max="14603" width="9.21875" style="490" customWidth="1"/>
    <col min="14604" max="14604" width="9.77734375" style="490" customWidth="1"/>
    <col min="14605" max="14605" width="9.109375" style="490" customWidth="1"/>
    <col min="14606" max="14610" width="9.77734375" style="490" customWidth="1"/>
    <col min="14611" max="14611" width="7.21875" style="490" customWidth="1"/>
    <col min="14612" max="14612" width="11.21875" style="490" customWidth="1"/>
    <col min="14613" max="14613" width="11.6640625" style="490" customWidth="1"/>
    <col min="14614" max="14616" width="11.5546875" style="490"/>
    <col min="14617" max="14617" width="22.77734375" style="490" customWidth="1"/>
    <col min="14618" max="14618" width="9.5546875" style="490" customWidth="1"/>
    <col min="14619" max="14619" width="18.33203125" style="490" customWidth="1"/>
    <col min="14620" max="14623" width="20.109375" style="490" customWidth="1"/>
    <col min="14624" max="14848" width="11.5546875" style="490"/>
    <col min="14849" max="14849" width="10.44140625" style="490" customWidth="1"/>
    <col min="14850" max="14850" width="10.5546875" style="490" customWidth="1"/>
    <col min="14851" max="14851" width="7.6640625" style="490" customWidth="1"/>
    <col min="14852" max="14852" width="11.21875" style="490" customWidth="1"/>
    <col min="14853" max="14853" width="23.6640625" style="490" customWidth="1"/>
    <col min="14854" max="14854" width="7.6640625" style="490" customWidth="1"/>
    <col min="14855" max="14855" width="22.77734375" style="490" customWidth="1"/>
    <col min="14856" max="14858" width="13.88671875" style="490" customWidth="1"/>
    <col min="14859" max="14859" width="9.21875" style="490" customWidth="1"/>
    <col min="14860" max="14860" width="9.77734375" style="490" customWidth="1"/>
    <col min="14861" max="14861" width="9.109375" style="490" customWidth="1"/>
    <col min="14862" max="14866" width="9.77734375" style="490" customWidth="1"/>
    <col min="14867" max="14867" width="7.21875" style="490" customWidth="1"/>
    <col min="14868" max="14868" width="11.21875" style="490" customWidth="1"/>
    <col min="14869" max="14869" width="11.6640625" style="490" customWidth="1"/>
    <col min="14870" max="14872" width="11.5546875" style="490"/>
    <col min="14873" max="14873" width="22.77734375" style="490" customWidth="1"/>
    <col min="14874" max="14874" width="9.5546875" style="490" customWidth="1"/>
    <col min="14875" max="14875" width="18.33203125" style="490" customWidth="1"/>
    <col min="14876" max="14879" width="20.109375" style="490" customWidth="1"/>
    <col min="14880" max="15104" width="11.5546875" style="490"/>
    <col min="15105" max="15105" width="10.44140625" style="490" customWidth="1"/>
    <col min="15106" max="15106" width="10.5546875" style="490" customWidth="1"/>
    <col min="15107" max="15107" width="7.6640625" style="490" customWidth="1"/>
    <col min="15108" max="15108" width="11.21875" style="490" customWidth="1"/>
    <col min="15109" max="15109" width="23.6640625" style="490" customWidth="1"/>
    <col min="15110" max="15110" width="7.6640625" style="490" customWidth="1"/>
    <col min="15111" max="15111" width="22.77734375" style="490" customWidth="1"/>
    <col min="15112" max="15114" width="13.88671875" style="490" customWidth="1"/>
    <col min="15115" max="15115" width="9.21875" style="490" customWidth="1"/>
    <col min="15116" max="15116" width="9.77734375" style="490" customWidth="1"/>
    <col min="15117" max="15117" width="9.109375" style="490" customWidth="1"/>
    <col min="15118" max="15122" width="9.77734375" style="490" customWidth="1"/>
    <col min="15123" max="15123" width="7.21875" style="490" customWidth="1"/>
    <col min="15124" max="15124" width="11.21875" style="490" customWidth="1"/>
    <col min="15125" max="15125" width="11.6640625" style="490" customWidth="1"/>
    <col min="15126" max="15128" width="11.5546875" style="490"/>
    <col min="15129" max="15129" width="22.77734375" style="490" customWidth="1"/>
    <col min="15130" max="15130" width="9.5546875" style="490" customWidth="1"/>
    <col min="15131" max="15131" width="18.33203125" style="490" customWidth="1"/>
    <col min="15132" max="15135" width="20.109375" style="490" customWidth="1"/>
    <col min="15136" max="15360" width="11.5546875" style="490"/>
    <col min="15361" max="15361" width="10.44140625" style="490" customWidth="1"/>
    <col min="15362" max="15362" width="10.5546875" style="490" customWidth="1"/>
    <col min="15363" max="15363" width="7.6640625" style="490" customWidth="1"/>
    <col min="15364" max="15364" width="11.21875" style="490" customWidth="1"/>
    <col min="15365" max="15365" width="23.6640625" style="490" customWidth="1"/>
    <col min="15366" max="15366" width="7.6640625" style="490" customWidth="1"/>
    <col min="15367" max="15367" width="22.77734375" style="490" customWidth="1"/>
    <col min="15368" max="15370" width="13.88671875" style="490" customWidth="1"/>
    <col min="15371" max="15371" width="9.21875" style="490" customWidth="1"/>
    <col min="15372" max="15372" width="9.77734375" style="490" customWidth="1"/>
    <col min="15373" max="15373" width="9.109375" style="490" customWidth="1"/>
    <col min="15374" max="15378" width="9.77734375" style="490" customWidth="1"/>
    <col min="15379" max="15379" width="7.21875" style="490" customWidth="1"/>
    <col min="15380" max="15380" width="11.21875" style="490" customWidth="1"/>
    <col min="15381" max="15381" width="11.6640625" style="490" customWidth="1"/>
    <col min="15382" max="15384" width="11.5546875" style="490"/>
    <col min="15385" max="15385" width="22.77734375" style="490" customWidth="1"/>
    <col min="15386" max="15386" width="9.5546875" style="490" customWidth="1"/>
    <col min="15387" max="15387" width="18.33203125" style="490" customWidth="1"/>
    <col min="15388" max="15391" width="20.109375" style="490" customWidth="1"/>
    <col min="15392" max="15616" width="11.5546875" style="490"/>
    <col min="15617" max="15617" width="10.44140625" style="490" customWidth="1"/>
    <col min="15618" max="15618" width="10.5546875" style="490" customWidth="1"/>
    <col min="15619" max="15619" width="7.6640625" style="490" customWidth="1"/>
    <col min="15620" max="15620" width="11.21875" style="490" customWidth="1"/>
    <col min="15621" max="15621" width="23.6640625" style="490" customWidth="1"/>
    <col min="15622" max="15622" width="7.6640625" style="490" customWidth="1"/>
    <col min="15623" max="15623" width="22.77734375" style="490" customWidth="1"/>
    <col min="15624" max="15626" width="13.88671875" style="490" customWidth="1"/>
    <col min="15627" max="15627" width="9.21875" style="490" customWidth="1"/>
    <col min="15628" max="15628" width="9.77734375" style="490" customWidth="1"/>
    <col min="15629" max="15629" width="9.109375" style="490" customWidth="1"/>
    <col min="15630" max="15634" width="9.77734375" style="490" customWidth="1"/>
    <col min="15635" max="15635" width="7.21875" style="490" customWidth="1"/>
    <col min="15636" max="15636" width="11.21875" style="490" customWidth="1"/>
    <col min="15637" max="15637" width="11.6640625" style="490" customWidth="1"/>
    <col min="15638" max="15640" width="11.5546875" style="490"/>
    <col min="15641" max="15641" width="22.77734375" style="490" customWidth="1"/>
    <col min="15642" max="15642" width="9.5546875" style="490" customWidth="1"/>
    <col min="15643" max="15643" width="18.33203125" style="490" customWidth="1"/>
    <col min="15644" max="15647" width="20.109375" style="490" customWidth="1"/>
    <col min="15648" max="15872" width="11.5546875" style="490"/>
    <col min="15873" max="15873" width="10.44140625" style="490" customWidth="1"/>
    <col min="15874" max="15874" width="10.5546875" style="490" customWidth="1"/>
    <col min="15875" max="15875" width="7.6640625" style="490" customWidth="1"/>
    <col min="15876" max="15876" width="11.21875" style="490" customWidth="1"/>
    <col min="15877" max="15877" width="23.6640625" style="490" customWidth="1"/>
    <col min="15878" max="15878" width="7.6640625" style="490" customWidth="1"/>
    <col min="15879" max="15879" width="22.77734375" style="490" customWidth="1"/>
    <col min="15880" max="15882" width="13.88671875" style="490" customWidth="1"/>
    <col min="15883" max="15883" width="9.21875" style="490" customWidth="1"/>
    <col min="15884" max="15884" width="9.77734375" style="490" customWidth="1"/>
    <col min="15885" max="15885" width="9.109375" style="490" customWidth="1"/>
    <col min="15886" max="15890" width="9.77734375" style="490" customWidth="1"/>
    <col min="15891" max="15891" width="7.21875" style="490" customWidth="1"/>
    <col min="15892" max="15892" width="11.21875" style="490" customWidth="1"/>
    <col min="15893" max="15893" width="11.6640625" style="490" customWidth="1"/>
    <col min="15894" max="15896" width="11.5546875" style="490"/>
    <col min="15897" max="15897" width="22.77734375" style="490" customWidth="1"/>
    <col min="15898" max="15898" width="9.5546875" style="490" customWidth="1"/>
    <col min="15899" max="15899" width="18.33203125" style="490" customWidth="1"/>
    <col min="15900" max="15903" width="20.109375" style="490" customWidth="1"/>
    <col min="15904" max="16128" width="11.5546875" style="490"/>
    <col min="16129" max="16129" width="10.44140625" style="490" customWidth="1"/>
    <col min="16130" max="16130" width="10.5546875" style="490" customWidth="1"/>
    <col min="16131" max="16131" width="7.6640625" style="490" customWidth="1"/>
    <col min="16132" max="16132" width="11.21875" style="490" customWidth="1"/>
    <col min="16133" max="16133" width="23.6640625" style="490" customWidth="1"/>
    <col min="16134" max="16134" width="7.6640625" style="490" customWidth="1"/>
    <col min="16135" max="16135" width="22.77734375" style="490" customWidth="1"/>
    <col min="16136" max="16138" width="13.88671875" style="490" customWidth="1"/>
    <col min="16139" max="16139" width="9.21875" style="490" customWidth="1"/>
    <col min="16140" max="16140" width="9.77734375" style="490" customWidth="1"/>
    <col min="16141" max="16141" width="9.109375" style="490" customWidth="1"/>
    <col min="16142" max="16146" width="9.77734375" style="490" customWidth="1"/>
    <col min="16147" max="16147" width="7.21875" style="490" customWidth="1"/>
    <col min="16148" max="16148" width="11.21875" style="490" customWidth="1"/>
    <col min="16149" max="16149" width="11.6640625" style="490" customWidth="1"/>
    <col min="16150" max="16152" width="11.5546875" style="490"/>
    <col min="16153" max="16153" width="22.77734375" style="490" customWidth="1"/>
    <col min="16154" max="16154" width="9.5546875" style="490" customWidth="1"/>
    <col min="16155" max="16155" width="18.33203125" style="490" customWidth="1"/>
    <col min="16156" max="16159" width="20.109375" style="490" customWidth="1"/>
    <col min="16160" max="16384" width="11.5546875" style="490"/>
  </cols>
  <sheetData>
    <row r="1" spans="1:31" s="433" customFormat="1" ht="13.5" thickBot="1" x14ac:dyDescent="0.25">
      <c r="A1" s="431"/>
      <c r="B1" s="431"/>
      <c r="C1" s="432"/>
      <c r="D1" s="432"/>
      <c r="E1" s="431"/>
      <c r="K1" s="432"/>
      <c r="L1" s="432"/>
      <c r="M1" s="432"/>
      <c r="N1" s="432"/>
      <c r="O1" s="432"/>
      <c r="P1" s="432"/>
      <c r="Q1" s="432"/>
      <c r="R1" s="434"/>
      <c r="S1" s="432"/>
      <c r="T1" s="435"/>
      <c r="U1" s="435"/>
      <c r="V1" s="436"/>
      <c r="W1" s="436"/>
      <c r="X1" s="436"/>
      <c r="Y1" s="435"/>
      <c r="Z1" s="435"/>
      <c r="AA1" s="435"/>
      <c r="AB1" s="435"/>
      <c r="AC1" s="435"/>
      <c r="AD1" s="435"/>
      <c r="AE1" s="435"/>
    </row>
    <row r="2" spans="1:31" s="433" customFormat="1" ht="19.5" customHeight="1" x14ac:dyDescent="0.2">
      <c r="A2" s="437"/>
      <c r="B2" s="438"/>
      <c r="C2" s="438"/>
      <c r="D2" s="438"/>
      <c r="E2" s="439" t="s">
        <v>548</v>
      </c>
      <c r="F2" s="439"/>
      <c r="G2" s="439"/>
      <c r="H2" s="439"/>
      <c r="I2" s="439"/>
      <c r="J2" s="439"/>
      <c r="K2" s="439"/>
      <c r="L2" s="439"/>
      <c r="M2" s="439"/>
      <c r="N2" s="439"/>
      <c r="O2" s="439"/>
      <c r="P2" s="439"/>
      <c r="Q2" s="439"/>
      <c r="R2" s="439"/>
      <c r="S2" s="439"/>
      <c r="T2" s="439"/>
      <c r="U2" s="439"/>
      <c r="V2" s="439"/>
      <c r="W2" s="439"/>
      <c r="X2" s="439"/>
      <c r="Y2" s="439"/>
      <c r="Z2" s="439"/>
      <c r="AA2" s="439"/>
      <c r="AB2" s="439"/>
      <c r="AC2" s="439"/>
      <c r="AD2" s="440" t="s">
        <v>549</v>
      </c>
      <c r="AE2" s="441"/>
    </row>
    <row r="3" spans="1:31" s="433" customFormat="1" ht="19.5" customHeight="1" x14ac:dyDescent="0.2">
      <c r="A3" s="442"/>
      <c r="B3" s="443"/>
      <c r="C3" s="443"/>
      <c r="D3" s="443"/>
      <c r="E3" s="444"/>
      <c r="F3" s="444"/>
      <c r="G3" s="444"/>
      <c r="H3" s="444"/>
      <c r="I3" s="444"/>
      <c r="J3" s="444"/>
      <c r="K3" s="444"/>
      <c r="L3" s="444"/>
      <c r="M3" s="444"/>
      <c r="N3" s="444"/>
      <c r="O3" s="444"/>
      <c r="P3" s="444"/>
      <c r="Q3" s="444"/>
      <c r="R3" s="444"/>
      <c r="S3" s="444"/>
      <c r="T3" s="444"/>
      <c r="U3" s="444"/>
      <c r="V3" s="444"/>
      <c r="W3" s="444"/>
      <c r="X3" s="444"/>
      <c r="Y3" s="444"/>
      <c r="Z3" s="444"/>
      <c r="AA3" s="444"/>
      <c r="AB3" s="444"/>
      <c r="AC3" s="444"/>
      <c r="AD3" s="445" t="s">
        <v>550</v>
      </c>
      <c r="AE3" s="446"/>
    </row>
    <row r="4" spans="1:31" s="433" customFormat="1" ht="19.5" customHeight="1" x14ac:dyDescent="0.2">
      <c r="A4" s="442"/>
      <c r="B4" s="443"/>
      <c r="C4" s="443"/>
      <c r="D4" s="443"/>
      <c r="E4" s="444" t="s">
        <v>551</v>
      </c>
      <c r="F4" s="444"/>
      <c r="G4" s="444"/>
      <c r="H4" s="444"/>
      <c r="I4" s="444"/>
      <c r="J4" s="444"/>
      <c r="K4" s="444"/>
      <c r="L4" s="444"/>
      <c r="M4" s="444"/>
      <c r="N4" s="444"/>
      <c r="O4" s="444"/>
      <c r="P4" s="444"/>
      <c r="Q4" s="444"/>
      <c r="R4" s="444"/>
      <c r="S4" s="444"/>
      <c r="T4" s="444"/>
      <c r="U4" s="444"/>
      <c r="V4" s="444"/>
      <c r="W4" s="444"/>
      <c r="X4" s="444"/>
      <c r="Y4" s="444"/>
      <c r="Z4" s="444"/>
      <c r="AA4" s="444"/>
      <c r="AB4" s="444"/>
      <c r="AC4" s="444"/>
      <c r="AD4" s="445" t="s">
        <v>552</v>
      </c>
      <c r="AE4" s="446"/>
    </row>
    <row r="5" spans="1:31" s="433" customFormat="1" ht="19.5" customHeight="1" thickBot="1" x14ac:dyDescent="0.25">
      <c r="A5" s="447"/>
      <c r="B5" s="448"/>
      <c r="C5" s="448"/>
      <c r="D5" s="448"/>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50" t="s">
        <v>553</v>
      </c>
      <c r="AE5" s="451"/>
    </row>
    <row r="6" spans="1:31" s="433" customFormat="1" ht="19.5" customHeight="1" x14ac:dyDescent="0.2">
      <c r="A6" s="452"/>
      <c r="B6" s="452"/>
      <c r="C6" s="452"/>
      <c r="D6" s="452"/>
      <c r="E6" s="453"/>
      <c r="F6" s="453"/>
      <c r="G6" s="453"/>
      <c r="H6" s="453"/>
      <c r="I6" s="453"/>
      <c r="J6" s="453"/>
      <c r="K6" s="453"/>
      <c r="L6" s="453"/>
      <c r="M6" s="453"/>
      <c r="N6" s="453"/>
      <c r="O6" s="453"/>
      <c r="P6" s="453"/>
      <c r="Q6" s="453"/>
      <c r="R6" s="453"/>
      <c r="S6" s="453"/>
      <c r="T6" s="453"/>
      <c r="U6" s="453"/>
      <c r="V6" s="453"/>
      <c r="W6" s="453"/>
      <c r="X6" s="453"/>
      <c r="Y6" s="453"/>
      <c r="Z6" s="453"/>
      <c r="AA6" s="453"/>
      <c r="AB6" s="453"/>
      <c r="AC6" s="453"/>
      <c r="AD6" s="454"/>
      <c r="AE6" s="454"/>
    </row>
    <row r="7" spans="1:31" s="433" customFormat="1" ht="24.75" customHeight="1" x14ac:dyDescent="0.2">
      <c r="A7" s="455" t="s">
        <v>554</v>
      </c>
      <c r="B7" s="455"/>
      <c r="C7" s="455"/>
      <c r="D7" s="455"/>
      <c r="E7" s="444" t="s">
        <v>525</v>
      </c>
      <c r="F7" s="444"/>
      <c r="G7" s="444"/>
      <c r="H7" s="444"/>
      <c r="I7" s="444"/>
      <c r="J7" s="444"/>
      <c r="K7" s="455" t="s">
        <v>555</v>
      </c>
      <c r="L7" s="455"/>
      <c r="M7" s="455"/>
      <c r="N7" s="455"/>
      <c r="O7" s="456" t="s">
        <v>528</v>
      </c>
      <c r="P7" s="457"/>
      <c r="Q7" s="457"/>
      <c r="R7" s="457"/>
      <c r="S7" s="457"/>
      <c r="T7" s="457"/>
      <c r="U7" s="457"/>
      <c r="V7" s="457"/>
      <c r="W7" s="458"/>
      <c r="X7" s="455" t="s">
        <v>556</v>
      </c>
      <c r="Y7" s="455"/>
      <c r="Z7" s="455"/>
      <c r="AA7" s="455"/>
      <c r="AB7" s="459"/>
      <c r="AC7" s="460"/>
      <c r="AD7" s="460"/>
      <c r="AE7" s="461"/>
    </row>
    <row r="8" spans="1:31" s="433" customFormat="1" ht="24.75" customHeight="1" x14ac:dyDescent="0.2">
      <c r="A8" s="455" t="s">
        <v>557</v>
      </c>
      <c r="B8" s="455"/>
      <c r="C8" s="455"/>
      <c r="D8" s="455"/>
      <c r="E8" s="444" t="s">
        <v>558</v>
      </c>
      <c r="F8" s="444"/>
      <c r="G8" s="444"/>
      <c r="H8" s="444"/>
      <c r="I8" s="444"/>
      <c r="J8" s="444"/>
      <c r="K8" s="455" t="s">
        <v>559</v>
      </c>
      <c r="L8" s="455"/>
      <c r="M8" s="455"/>
      <c r="N8" s="455"/>
      <c r="O8" s="456" t="s">
        <v>560</v>
      </c>
      <c r="P8" s="457"/>
      <c r="Q8" s="457"/>
      <c r="R8" s="457"/>
      <c r="S8" s="457"/>
      <c r="T8" s="457"/>
      <c r="U8" s="457"/>
      <c r="V8" s="457"/>
      <c r="W8" s="458"/>
      <c r="X8" s="455"/>
      <c r="Y8" s="455"/>
      <c r="Z8" s="455"/>
      <c r="AA8" s="455"/>
      <c r="AB8" s="462"/>
      <c r="AC8" s="463"/>
      <c r="AD8" s="463"/>
      <c r="AE8" s="464"/>
    </row>
    <row r="9" spans="1:31" s="433" customFormat="1" ht="24.75" customHeight="1" x14ac:dyDescent="0.2">
      <c r="A9" s="455" t="s">
        <v>561</v>
      </c>
      <c r="B9" s="455"/>
      <c r="C9" s="455"/>
      <c r="D9" s="455"/>
      <c r="E9" s="444">
        <v>6052700</v>
      </c>
      <c r="F9" s="444"/>
      <c r="G9" s="444"/>
      <c r="H9" s="444"/>
      <c r="I9" s="444"/>
      <c r="J9" s="444"/>
      <c r="K9" s="455" t="s">
        <v>562</v>
      </c>
      <c r="L9" s="455"/>
      <c r="M9" s="455"/>
      <c r="N9" s="455"/>
      <c r="O9" s="456">
        <v>6052700</v>
      </c>
      <c r="P9" s="457"/>
      <c r="Q9" s="457"/>
      <c r="R9" s="457"/>
      <c r="S9" s="457"/>
      <c r="T9" s="457"/>
      <c r="U9" s="457"/>
      <c r="V9" s="457"/>
      <c r="W9" s="458"/>
      <c r="X9" s="455" t="s">
        <v>563</v>
      </c>
      <c r="Y9" s="455"/>
      <c r="Z9" s="455"/>
      <c r="AA9" s="455"/>
      <c r="AB9" s="465"/>
      <c r="AC9" s="460"/>
      <c r="AD9" s="460"/>
      <c r="AE9" s="461"/>
    </row>
    <row r="10" spans="1:31" s="433" customFormat="1" ht="24.75" customHeight="1" x14ac:dyDescent="0.2">
      <c r="A10" s="455" t="s">
        <v>564</v>
      </c>
      <c r="B10" s="455"/>
      <c r="C10" s="455"/>
      <c r="D10" s="455"/>
      <c r="E10" s="444"/>
      <c r="F10" s="444"/>
      <c r="G10" s="444"/>
      <c r="H10" s="444"/>
      <c r="I10" s="444"/>
      <c r="J10" s="444"/>
      <c r="K10" s="455" t="s">
        <v>565</v>
      </c>
      <c r="L10" s="455"/>
      <c r="M10" s="455"/>
      <c r="N10" s="455"/>
      <c r="O10" s="456"/>
      <c r="P10" s="457"/>
      <c r="Q10" s="457"/>
      <c r="R10" s="457"/>
      <c r="S10" s="457"/>
      <c r="T10" s="457"/>
      <c r="U10" s="457"/>
      <c r="V10" s="457"/>
      <c r="W10" s="458"/>
      <c r="X10" s="455"/>
      <c r="Y10" s="455"/>
      <c r="Z10" s="455"/>
      <c r="AA10" s="455"/>
      <c r="AB10" s="462"/>
      <c r="AC10" s="463"/>
      <c r="AD10" s="463"/>
      <c r="AE10" s="464"/>
    </row>
    <row r="11" spans="1:31" s="433" customFormat="1" ht="19.5" customHeight="1" thickBot="1" x14ac:dyDescent="0.25">
      <c r="A11" s="452"/>
      <c r="B11" s="452"/>
      <c r="C11" s="452"/>
      <c r="D11" s="452"/>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4"/>
      <c r="AE11" s="454"/>
    </row>
    <row r="12" spans="1:31" s="472" customFormat="1" ht="26.25" customHeight="1" x14ac:dyDescent="0.2">
      <c r="A12" s="466" t="s">
        <v>566</v>
      </c>
      <c r="B12" s="466" t="s">
        <v>567</v>
      </c>
      <c r="C12" s="467"/>
      <c r="D12" s="468" t="s">
        <v>568</v>
      </c>
      <c r="E12" s="469"/>
      <c r="F12" s="468" t="s">
        <v>569</v>
      </c>
      <c r="G12" s="469"/>
      <c r="H12" s="468" t="s">
        <v>570</v>
      </c>
      <c r="I12" s="470"/>
      <c r="J12" s="469"/>
      <c r="K12" s="471"/>
      <c r="L12" s="471"/>
      <c r="M12" s="468" t="s">
        <v>571</v>
      </c>
      <c r="N12" s="470"/>
      <c r="O12" s="470"/>
      <c r="P12" s="470"/>
      <c r="Q12" s="470"/>
      <c r="R12" s="470"/>
      <c r="S12" s="470"/>
      <c r="T12" s="469"/>
      <c r="U12" s="471" t="s">
        <v>572</v>
      </c>
      <c r="V12" s="468" t="s">
        <v>573</v>
      </c>
      <c r="W12" s="470"/>
      <c r="X12" s="470"/>
      <c r="Y12" s="470"/>
      <c r="Z12" s="469"/>
      <c r="AA12" s="468" t="s">
        <v>574</v>
      </c>
      <c r="AB12" s="470"/>
      <c r="AC12" s="470"/>
      <c r="AD12" s="470"/>
      <c r="AE12" s="469"/>
    </row>
    <row r="13" spans="1:31" s="476" customFormat="1" ht="60" customHeight="1" x14ac:dyDescent="0.2">
      <c r="A13" s="473"/>
      <c r="B13" s="473"/>
      <c r="C13" s="474" t="s">
        <v>575</v>
      </c>
      <c r="D13" s="475" t="s">
        <v>576</v>
      </c>
      <c r="E13" s="475" t="s">
        <v>577</v>
      </c>
      <c r="F13" s="475" t="s">
        <v>578</v>
      </c>
      <c r="G13" s="475" t="s">
        <v>577</v>
      </c>
      <c r="H13" s="475" t="s">
        <v>579</v>
      </c>
      <c r="I13" s="475" t="s">
        <v>580</v>
      </c>
      <c r="J13" s="475" t="s">
        <v>581</v>
      </c>
      <c r="K13" s="475" t="s">
        <v>582</v>
      </c>
      <c r="L13" s="475" t="s">
        <v>583</v>
      </c>
      <c r="M13" s="475" t="s">
        <v>584</v>
      </c>
      <c r="N13" s="475" t="s">
        <v>585</v>
      </c>
      <c r="O13" s="475" t="s">
        <v>586</v>
      </c>
      <c r="P13" s="475" t="s">
        <v>587</v>
      </c>
      <c r="Q13" s="475" t="s">
        <v>588</v>
      </c>
      <c r="R13" s="475" t="s">
        <v>589</v>
      </c>
      <c r="S13" s="475" t="s">
        <v>590</v>
      </c>
      <c r="T13" s="475" t="s">
        <v>591</v>
      </c>
      <c r="U13" s="475" t="s">
        <v>592</v>
      </c>
      <c r="V13" s="475" t="s">
        <v>593</v>
      </c>
      <c r="W13" s="475" t="s">
        <v>594</v>
      </c>
      <c r="X13" s="475" t="s">
        <v>595</v>
      </c>
      <c r="Y13" s="475" t="s">
        <v>596</v>
      </c>
      <c r="Z13" s="475" t="s">
        <v>597</v>
      </c>
      <c r="AA13" s="475" t="s">
        <v>598</v>
      </c>
      <c r="AB13" s="475" t="s">
        <v>343</v>
      </c>
      <c r="AC13" s="475" t="s">
        <v>599</v>
      </c>
      <c r="AD13" s="475" t="s">
        <v>600</v>
      </c>
      <c r="AE13" s="475" t="s">
        <v>601</v>
      </c>
    </row>
    <row r="14" spans="1:31" s="486" customFormat="1" ht="64.5" hidden="1" customHeight="1" x14ac:dyDescent="0.2">
      <c r="A14" s="477" t="s">
        <v>602</v>
      </c>
      <c r="B14" s="477" t="s">
        <v>603</v>
      </c>
      <c r="C14" s="478" t="s">
        <v>604</v>
      </c>
      <c r="D14" s="478" t="s">
        <v>605</v>
      </c>
      <c r="E14" s="479" t="s">
        <v>606</v>
      </c>
      <c r="F14" s="478" t="s">
        <v>607</v>
      </c>
      <c r="G14" s="479" t="s">
        <v>608</v>
      </c>
      <c r="H14" s="479" t="s">
        <v>609</v>
      </c>
      <c r="I14" s="479"/>
      <c r="J14" s="479"/>
      <c r="K14" s="478" t="s">
        <v>610</v>
      </c>
      <c r="L14" s="480">
        <f>IF(K14=[1]Listas!B$4,[1]Listas!C$4,IF(K14=[1]Listas!B$5,[1]Listas!C$5,IF(K14=[1]Listas!B$6,[1]Listas!C$6,[1]Listas!C$7)))</f>
        <v>0</v>
      </c>
      <c r="M14" s="478" t="s">
        <v>611</v>
      </c>
      <c r="N14" s="480">
        <f>IF(M14=[1]Listas!D$4,[1]Listas!E$4,IF(M14=[1]Listas!D$5,[1]Listas!E$5,IF(M14=[1]Listas!D$6,[1]Listas!E$6,[1]Listas!E$7)))</f>
        <v>3</v>
      </c>
      <c r="O14" s="481">
        <f t="shared" ref="O14:O77" si="0">N14*L14</f>
        <v>0</v>
      </c>
      <c r="P14" s="481" t="str">
        <f t="shared" ref="P14:P77" si="1">IF((O14&gt;=24),"Muy Alto",IF((O14&gt;=10),"Alto",IF((O14&gt;=6),"Medio",IF((O14&gt;=2),"Bajo","Sin Valor"))))</f>
        <v>Sin Valor</v>
      </c>
      <c r="Q14" s="482" t="s">
        <v>612</v>
      </c>
      <c r="R14" s="483">
        <f>IF(Q14=[1]Listas!F$4,[1]Listas!G$4,IF(Q14=[1]Listas!F$5,[1]Listas!G$5,IF(Q14=[1]Listas!F$6,[1]Listas!G$6,[1]Listas!G$7)))</f>
        <v>10</v>
      </c>
      <c r="S14" s="481">
        <f t="shared" ref="S14:S77" si="2">+R14*O14</f>
        <v>0</v>
      </c>
      <c r="T14" s="481" t="str">
        <f>IF((S14&gt;=600),"Crítico",IF((S14&gt;=150),"Corregir",IF((S14&gt;=40),"Mejorar",IF((S14&lt;=20),"Mantener"))))</f>
        <v>Mantener</v>
      </c>
      <c r="U14" s="481" t="str">
        <f>IF(S14&gt;=[1]Listas!AE$4,[1]Listas!AF$4,IF(S14&gt;=[1]Listas!AE$5,[1]Listas!AF$5,[1]Listas!AF$6))</f>
        <v>Aceptable</v>
      </c>
      <c r="V14" s="484">
        <v>1</v>
      </c>
      <c r="W14" s="484">
        <v>0</v>
      </c>
      <c r="X14" s="484">
        <v>0</v>
      </c>
      <c r="Y14" s="479" t="s">
        <v>613</v>
      </c>
      <c r="Z14" s="478" t="s">
        <v>604</v>
      </c>
      <c r="AA14" s="479"/>
      <c r="AB14" s="479"/>
      <c r="AC14" s="479"/>
      <c r="AD14" s="485" t="s">
        <v>614</v>
      </c>
      <c r="AE14" s="479"/>
    </row>
    <row r="15" spans="1:31" ht="89.25" hidden="1" x14ac:dyDescent="0.2">
      <c r="A15" s="477"/>
      <c r="B15" s="477"/>
      <c r="C15" s="478" t="s">
        <v>604</v>
      </c>
      <c r="D15" s="478" t="s">
        <v>605</v>
      </c>
      <c r="E15" s="479" t="s">
        <v>615</v>
      </c>
      <c r="F15" s="478" t="s">
        <v>607</v>
      </c>
      <c r="G15" s="479" t="s">
        <v>616</v>
      </c>
      <c r="H15" s="487" t="s">
        <v>617</v>
      </c>
      <c r="I15" s="487" t="s">
        <v>618</v>
      </c>
      <c r="J15" s="487" t="s">
        <v>619</v>
      </c>
      <c r="K15" s="478" t="s">
        <v>580</v>
      </c>
      <c r="L15" s="480">
        <f>IF(K15=[1]Listas!B$4,[1]Listas!C$4,IF(K15=[1]Listas!B$5,[1]Listas!C$5,IF(K15=[1]Listas!B$6,[1]Listas!C$6,[1]Listas!C$7)))</f>
        <v>2</v>
      </c>
      <c r="M15" s="478" t="s">
        <v>620</v>
      </c>
      <c r="N15" s="480">
        <f>IF(M15=[1]Listas!D$4,[1]Listas!E$4,IF(M15=[1]Listas!D$5,[1]Listas!E$5,IF(M15=[1]Listas!D$6,[1]Listas!E$6,[1]Listas!E$7)))</f>
        <v>4</v>
      </c>
      <c r="O15" s="481">
        <f>N15*L15</f>
        <v>8</v>
      </c>
      <c r="P15" s="481" t="str">
        <f>IF((O15&gt;=24),"Muy Alto",IF((O15&gt;=10),"Alto",IF((O15&gt;=6),"Medio",IF((O15&gt;=2),"Bajo","Sin Valor"))))</f>
        <v>Medio</v>
      </c>
      <c r="Q15" s="482" t="s">
        <v>621</v>
      </c>
      <c r="R15" s="483">
        <f>IF(Q15=[1]Listas!F$4,[1]Listas!G$4,IF(Q15=[1]Listas!F$5,[1]Listas!G$5,IF(Q15=[1]Listas!F$6,[1]Listas!G$6,[1]Listas!G$7)))</f>
        <v>60</v>
      </c>
      <c r="S15" s="481">
        <f>+R15*O15</f>
        <v>480</v>
      </c>
      <c r="T15" s="481" t="str">
        <f>IF((S15&gt;=600),"Crítico",IF((S15&gt;=150),"Corregir",IF((S15&gt;=40),"Mejorar",IF((S15&lt;=20),"Mantener"))))</f>
        <v>Corregir</v>
      </c>
      <c r="U15" s="481" t="str">
        <f>IF(S15&gt;=[1]Listas!AE$4,[1]Listas!AF$4,IF(S15&gt;=[1]Listas!AE$5,[1]Listas!AF$5,[1]Listas!AF$6))</f>
        <v>Aceptable con control</v>
      </c>
      <c r="V15" s="484">
        <v>1</v>
      </c>
      <c r="W15" s="484">
        <v>0</v>
      </c>
      <c r="X15" s="484">
        <v>0</v>
      </c>
      <c r="Y15" s="479" t="s">
        <v>622</v>
      </c>
      <c r="Z15" s="478" t="s">
        <v>604</v>
      </c>
      <c r="AA15" s="479"/>
      <c r="AB15" s="479"/>
      <c r="AC15" s="479"/>
      <c r="AD15" s="488" t="s">
        <v>623</v>
      </c>
      <c r="AE15" s="489" t="s">
        <v>624</v>
      </c>
    </row>
    <row r="16" spans="1:31" s="486" customFormat="1" ht="51" hidden="1" x14ac:dyDescent="0.2">
      <c r="A16" s="477"/>
      <c r="B16" s="477"/>
      <c r="C16" s="478" t="s">
        <v>604</v>
      </c>
      <c r="D16" s="478" t="s">
        <v>625</v>
      </c>
      <c r="E16" s="479" t="s">
        <v>626</v>
      </c>
      <c r="F16" s="478" t="s">
        <v>607</v>
      </c>
      <c r="G16" s="479" t="s">
        <v>627</v>
      </c>
      <c r="H16" s="479" t="s">
        <v>628</v>
      </c>
      <c r="I16" s="479"/>
      <c r="J16" s="479"/>
      <c r="K16" s="478" t="s">
        <v>610</v>
      </c>
      <c r="L16" s="480">
        <f>IF(K16=[1]Listas!B$4,[1]Listas!C$4,IF(K16=[1]Listas!B$5,[1]Listas!C$5,IF(K16=[1]Listas!B$6,[1]Listas!C$6,[1]Listas!C$7)))</f>
        <v>0</v>
      </c>
      <c r="M16" s="478" t="s">
        <v>620</v>
      </c>
      <c r="N16" s="480">
        <f>IF(M16=[1]Listas!D$4,[1]Listas!E$4,IF(M16=[1]Listas!D$5,[1]Listas!E$5,IF(M16=[1]Listas!D$6,[1]Listas!E$6,[1]Listas!E$7)))</f>
        <v>4</v>
      </c>
      <c r="O16" s="481">
        <f t="shared" si="0"/>
        <v>0</v>
      </c>
      <c r="P16" s="481" t="str">
        <f t="shared" si="1"/>
        <v>Sin Valor</v>
      </c>
      <c r="Q16" s="482" t="s">
        <v>612</v>
      </c>
      <c r="R16" s="483">
        <f>IF(Q16=[1]Listas!F$4,[1]Listas!G$4,IF(Q16=[1]Listas!F$5,[1]Listas!G$5,IF(Q16=[1]Listas!F$6,[1]Listas!G$6,[1]Listas!G$7)))</f>
        <v>10</v>
      </c>
      <c r="S16" s="481">
        <f t="shared" si="2"/>
        <v>0</v>
      </c>
      <c r="T16" s="481" t="str">
        <f t="shared" ref="T16:T84" si="3">IF((S16&gt;=600),"Crítico",IF((S16&gt;=150),"Corregir",IF((S16&gt;=40),"Mejorar",IF((S16&lt;=20),"Mantener"))))</f>
        <v>Mantener</v>
      </c>
      <c r="U16" s="481" t="str">
        <f>IF(S16&gt;=[1]Listas!AE$4,[1]Listas!AF$4,IF(S16&gt;=[1]Listas!AE$5,[1]Listas!AF$5,[1]Listas!AF$6))</f>
        <v>Aceptable</v>
      </c>
      <c r="V16" s="484">
        <v>1</v>
      </c>
      <c r="W16" s="484">
        <v>0</v>
      </c>
      <c r="X16" s="484">
        <v>0</v>
      </c>
      <c r="Y16" s="479" t="s">
        <v>629</v>
      </c>
      <c r="Z16" s="478" t="s">
        <v>604</v>
      </c>
      <c r="AA16" s="479"/>
      <c r="AB16" s="479"/>
      <c r="AC16" s="485" t="s">
        <v>630</v>
      </c>
      <c r="AD16" s="485" t="s">
        <v>631</v>
      </c>
      <c r="AE16" s="479"/>
    </row>
    <row r="17" spans="1:31" s="486" customFormat="1" ht="38.25" hidden="1" x14ac:dyDescent="0.2">
      <c r="A17" s="477"/>
      <c r="B17" s="477"/>
      <c r="C17" s="478" t="s">
        <v>604</v>
      </c>
      <c r="D17" s="478" t="s">
        <v>632</v>
      </c>
      <c r="E17" s="479" t="s">
        <v>633</v>
      </c>
      <c r="F17" s="478" t="s">
        <v>607</v>
      </c>
      <c r="G17" s="479" t="s">
        <v>634</v>
      </c>
      <c r="H17" s="479"/>
      <c r="I17" s="479"/>
      <c r="J17" s="479" t="s">
        <v>635</v>
      </c>
      <c r="K17" s="478" t="s">
        <v>610</v>
      </c>
      <c r="L17" s="480">
        <f>IF(K17=[1]Listas!B$4,[1]Listas!C$4,IF(K17=[1]Listas!B$5,[1]Listas!C$5,IF(K17=[1]Listas!B$6,[1]Listas!C$6,[1]Listas!C$7)))</f>
        <v>0</v>
      </c>
      <c r="M17" s="478" t="s">
        <v>636</v>
      </c>
      <c r="N17" s="480">
        <f>IF(M17=[1]Listas!D$4,[1]Listas!E$4,IF(M17=[1]Listas!D$5,[1]Listas!E$5,IF(M17=[1]Listas!D$6,[1]Listas!E$6,[1]Listas!E$7)))</f>
        <v>2</v>
      </c>
      <c r="O17" s="481">
        <f t="shared" si="0"/>
        <v>0</v>
      </c>
      <c r="P17" s="481" t="str">
        <f t="shared" si="1"/>
        <v>Sin Valor</v>
      </c>
      <c r="Q17" s="482" t="s">
        <v>612</v>
      </c>
      <c r="R17" s="483">
        <f>IF(Q17=[1]Listas!F$4,[1]Listas!G$4,IF(Q17=[1]Listas!F$5,[1]Listas!G$5,IF(Q17=[1]Listas!F$6,[1]Listas!G$6,[1]Listas!G$7)))</f>
        <v>10</v>
      </c>
      <c r="S17" s="481">
        <f t="shared" si="2"/>
        <v>0</v>
      </c>
      <c r="T17" s="481" t="str">
        <f t="shared" si="3"/>
        <v>Mantener</v>
      </c>
      <c r="U17" s="481" t="str">
        <f>IF(S17&gt;=[1]Listas!AE$4,[1]Listas!AF$4,IF(S17&gt;=[1]Listas!AE$5,[1]Listas!AF$5,[1]Listas!AF$6))</f>
        <v>Aceptable</v>
      </c>
      <c r="V17" s="484">
        <v>1</v>
      </c>
      <c r="W17" s="484">
        <v>0</v>
      </c>
      <c r="X17" s="484">
        <v>0</v>
      </c>
      <c r="Y17" s="479" t="s">
        <v>637</v>
      </c>
      <c r="Z17" s="478" t="s">
        <v>604</v>
      </c>
      <c r="AA17" s="479"/>
      <c r="AB17" s="479"/>
      <c r="AC17" s="491"/>
      <c r="AD17" s="485" t="s">
        <v>638</v>
      </c>
      <c r="AE17" s="479"/>
    </row>
    <row r="18" spans="1:31" s="486" customFormat="1" ht="76.5" hidden="1" x14ac:dyDescent="0.2">
      <c r="A18" s="477"/>
      <c r="B18" s="477"/>
      <c r="C18" s="478" t="s">
        <v>604</v>
      </c>
      <c r="D18" s="478" t="s">
        <v>639</v>
      </c>
      <c r="E18" s="479" t="s">
        <v>640</v>
      </c>
      <c r="F18" s="478" t="s">
        <v>641</v>
      </c>
      <c r="G18" s="479" t="s">
        <v>642</v>
      </c>
      <c r="H18" s="479" t="s">
        <v>643</v>
      </c>
      <c r="I18" s="479" t="s">
        <v>644</v>
      </c>
      <c r="J18" s="479"/>
      <c r="K18" s="478" t="s">
        <v>580</v>
      </c>
      <c r="L18" s="480">
        <f>IF(K18=[1]Listas!B$4,[1]Listas!C$4,IF(K18=[1]Listas!B$5,[1]Listas!C$5,IF(K18=[1]Listas!B$6,[1]Listas!C$6,[1]Listas!C$7)))</f>
        <v>2</v>
      </c>
      <c r="M18" s="478" t="s">
        <v>611</v>
      </c>
      <c r="N18" s="480">
        <f>IF(M18=[1]Listas!D$4,[1]Listas!E$4,IF(M18=[1]Listas!D$5,[1]Listas!E$5,IF(M18=[1]Listas!D$6,[1]Listas!E$6,[1]Listas!E$7)))</f>
        <v>3</v>
      </c>
      <c r="O18" s="481">
        <f t="shared" si="0"/>
        <v>6</v>
      </c>
      <c r="P18" s="481" t="str">
        <f t="shared" si="1"/>
        <v>Medio</v>
      </c>
      <c r="Q18" s="482" t="s">
        <v>645</v>
      </c>
      <c r="R18" s="483">
        <f>IF(Q18=[1]Listas!F$4,[1]Listas!G$4,IF(Q18=[1]Listas!F$5,[1]Listas!G$5,IF(Q18=[1]Listas!F$6,[1]Listas!G$6,[1]Listas!G$7)))</f>
        <v>25</v>
      </c>
      <c r="S18" s="481">
        <f t="shared" si="2"/>
        <v>150</v>
      </c>
      <c r="T18" s="481" t="str">
        <f t="shared" si="3"/>
        <v>Corregir</v>
      </c>
      <c r="U18" s="481" t="str">
        <f>IF(S18&gt;=[1]Listas!AE$4,[1]Listas!AF$4,IF(S18&gt;=[1]Listas!AE$5,[1]Listas!AF$5,[1]Listas!AF$6))</f>
        <v>Aceptable con control</v>
      </c>
      <c r="V18" s="484">
        <v>1</v>
      </c>
      <c r="W18" s="484">
        <v>0</v>
      </c>
      <c r="X18" s="484">
        <v>0</v>
      </c>
      <c r="Y18" s="479" t="s">
        <v>646</v>
      </c>
      <c r="Z18" s="478" t="s">
        <v>604</v>
      </c>
      <c r="AA18" s="479"/>
      <c r="AB18" s="479"/>
      <c r="AC18" s="479" t="s">
        <v>644</v>
      </c>
      <c r="AD18" s="485" t="s">
        <v>647</v>
      </c>
      <c r="AE18" s="479"/>
    </row>
    <row r="19" spans="1:31" s="486" customFormat="1" ht="76.5" hidden="1" x14ac:dyDescent="0.2">
      <c r="A19" s="477"/>
      <c r="B19" s="477"/>
      <c r="C19" s="478" t="s">
        <v>604</v>
      </c>
      <c r="D19" s="478" t="s">
        <v>648</v>
      </c>
      <c r="E19" s="479" t="s">
        <v>649</v>
      </c>
      <c r="F19" s="478" t="s">
        <v>641</v>
      </c>
      <c r="G19" s="479" t="s">
        <v>650</v>
      </c>
      <c r="H19" s="479"/>
      <c r="I19" s="479"/>
      <c r="J19" s="479" t="s">
        <v>651</v>
      </c>
      <c r="K19" s="478" t="s">
        <v>580</v>
      </c>
      <c r="L19" s="480">
        <f>IF(K19=[1]Listas!B$4,[1]Listas!C$4,IF(K19=[1]Listas!B$5,[1]Listas!C$5,IF(K19=[1]Listas!B$6,[1]Listas!C$6,[1]Listas!C$7)))</f>
        <v>2</v>
      </c>
      <c r="M19" s="478" t="s">
        <v>611</v>
      </c>
      <c r="N19" s="480">
        <f>IF(M19=[1]Listas!D$4,[1]Listas!E$4,IF(M19=[1]Listas!D$5,[1]Listas!E$5,IF(M19=[1]Listas!D$6,[1]Listas!E$6,[1]Listas!E$7)))</f>
        <v>3</v>
      </c>
      <c r="O19" s="481">
        <f t="shared" si="0"/>
        <v>6</v>
      </c>
      <c r="P19" s="481" t="str">
        <f t="shared" si="1"/>
        <v>Medio</v>
      </c>
      <c r="Q19" s="482" t="s">
        <v>645</v>
      </c>
      <c r="R19" s="483">
        <f>IF(Q19=[1]Listas!F$4,[1]Listas!G$4,IF(Q19=[1]Listas!F$5,[1]Listas!G$5,IF(Q19=[1]Listas!F$6,[1]Listas!G$6,[1]Listas!G$7)))</f>
        <v>25</v>
      </c>
      <c r="S19" s="481">
        <f t="shared" si="2"/>
        <v>150</v>
      </c>
      <c r="T19" s="481" t="str">
        <f t="shared" si="3"/>
        <v>Corregir</v>
      </c>
      <c r="U19" s="481" t="str">
        <f>IF(S19&gt;=[1]Listas!AE$4,[1]Listas!AF$4,IF(S19&gt;=[1]Listas!AE$5,[1]Listas!AF$5,[1]Listas!AF$6))</f>
        <v>Aceptable con control</v>
      </c>
      <c r="V19" s="484">
        <v>1</v>
      </c>
      <c r="W19" s="484">
        <v>0</v>
      </c>
      <c r="X19" s="484">
        <v>0</v>
      </c>
      <c r="Y19" s="479" t="s">
        <v>652</v>
      </c>
      <c r="Z19" s="478" t="s">
        <v>63</v>
      </c>
      <c r="AA19" s="479"/>
      <c r="AB19" s="479"/>
      <c r="AC19" s="479" t="s">
        <v>653</v>
      </c>
      <c r="AD19" s="485" t="s">
        <v>647</v>
      </c>
      <c r="AE19" s="479"/>
    </row>
    <row r="20" spans="1:31" s="486" customFormat="1" ht="38.25" hidden="1" x14ac:dyDescent="0.2">
      <c r="A20" s="477"/>
      <c r="B20" s="477"/>
      <c r="C20" s="478" t="s">
        <v>604</v>
      </c>
      <c r="D20" s="478" t="s">
        <v>654</v>
      </c>
      <c r="E20" s="479" t="s">
        <v>655</v>
      </c>
      <c r="F20" s="478" t="s">
        <v>656</v>
      </c>
      <c r="G20" s="479" t="s">
        <v>657</v>
      </c>
      <c r="H20" s="479" t="s">
        <v>658</v>
      </c>
      <c r="I20" s="479"/>
      <c r="J20" s="479"/>
      <c r="K20" s="478" t="s">
        <v>610</v>
      </c>
      <c r="L20" s="480">
        <f>IF(K20=[1]Listas!B$4,[1]Listas!C$4,IF(K20=[1]Listas!B$5,[1]Listas!C$5,IF(K20=[1]Listas!B$6,[1]Listas!C$6,[1]Listas!C$7)))</f>
        <v>0</v>
      </c>
      <c r="M20" s="478" t="s">
        <v>611</v>
      </c>
      <c r="N20" s="480">
        <f>IF(M20=[1]Listas!D$4,[1]Listas!E$4,IF(M20=[1]Listas!D$5,[1]Listas!E$5,IF(M20=[1]Listas!D$6,[1]Listas!E$6,[1]Listas!E$7)))</f>
        <v>3</v>
      </c>
      <c r="O20" s="481">
        <f t="shared" si="0"/>
        <v>0</v>
      </c>
      <c r="P20" s="481" t="str">
        <f t="shared" si="1"/>
        <v>Sin Valor</v>
      </c>
      <c r="Q20" s="482" t="s">
        <v>645</v>
      </c>
      <c r="R20" s="483">
        <f>IF(Q20=[1]Listas!F$4,[1]Listas!G$4,IF(Q20=[1]Listas!F$5,[1]Listas!G$5,IF(Q20=[1]Listas!F$6,[1]Listas!G$6,[1]Listas!G$7)))</f>
        <v>25</v>
      </c>
      <c r="S20" s="481">
        <f t="shared" si="2"/>
        <v>0</v>
      </c>
      <c r="T20" s="481" t="str">
        <f t="shared" si="3"/>
        <v>Mantener</v>
      </c>
      <c r="U20" s="481" t="str">
        <f>IF(S20&gt;=[1]Listas!AE$4,[1]Listas!AF$4,IF(S20&gt;=[1]Listas!AE$5,[1]Listas!AF$5,[1]Listas!AF$6))</f>
        <v>Aceptable</v>
      </c>
      <c r="V20" s="484">
        <v>1</v>
      </c>
      <c r="W20" s="484">
        <v>0</v>
      </c>
      <c r="X20" s="484">
        <v>0</v>
      </c>
      <c r="Y20" s="479" t="s">
        <v>659</v>
      </c>
      <c r="Z20" s="478" t="s">
        <v>63</v>
      </c>
      <c r="AA20" s="479"/>
      <c r="AB20" s="479"/>
      <c r="AC20" s="491"/>
      <c r="AD20" s="479" t="s">
        <v>660</v>
      </c>
      <c r="AE20" s="491"/>
    </row>
    <row r="21" spans="1:31" s="486" customFormat="1" ht="38.25" hidden="1" x14ac:dyDescent="0.2">
      <c r="A21" s="477"/>
      <c r="B21" s="477"/>
      <c r="C21" s="478" t="s">
        <v>604</v>
      </c>
      <c r="D21" s="478" t="s">
        <v>661</v>
      </c>
      <c r="E21" s="479" t="s">
        <v>662</v>
      </c>
      <c r="F21" s="478" t="s">
        <v>663</v>
      </c>
      <c r="G21" s="479" t="s">
        <v>664</v>
      </c>
      <c r="H21" s="479"/>
      <c r="I21" s="479"/>
      <c r="J21" s="479"/>
      <c r="K21" s="478" t="s">
        <v>610</v>
      </c>
      <c r="L21" s="480">
        <f>IF(K21=[1]Listas!B$4,[1]Listas!C$4,IF(K21=[1]Listas!B$5,[1]Listas!C$5,IF(K21=[1]Listas!B$6,[1]Listas!C$6,[1]Listas!C$7)))</f>
        <v>0</v>
      </c>
      <c r="M21" s="478" t="s">
        <v>665</v>
      </c>
      <c r="N21" s="480">
        <f>IF(M21=[1]Listas!D$4,[1]Listas!E$4,IF(M21=[1]Listas!D$5,[1]Listas!E$5,IF(M21=[1]Listas!D$6,[1]Listas!E$6,[1]Listas!E$7)))</f>
        <v>1</v>
      </c>
      <c r="O21" s="481">
        <f t="shared" si="0"/>
        <v>0</v>
      </c>
      <c r="P21" s="481" t="str">
        <f t="shared" si="1"/>
        <v>Sin Valor</v>
      </c>
      <c r="Q21" s="482" t="s">
        <v>612</v>
      </c>
      <c r="R21" s="483">
        <f>IF(Q21=[1]Listas!F$4,[1]Listas!G$4,IF(Q21=[1]Listas!F$5,[1]Listas!G$5,IF(Q21=[1]Listas!F$6,[1]Listas!G$6,[1]Listas!G$7)))</f>
        <v>10</v>
      </c>
      <c r="S21" s="481">
        <f t="shared" si="2"/>
        <v>0</v>
      </c>
      <c r="T21" s="481" t="str">
        <f t="shared" si="3"/>
        <v>Mantener</v>
      </c>
      <c r="U21" s="481" t="str">
        <f>IF(S21&gt;=[1]Listas!AE$4,[1]Listas!AF$4,IF(S21&gt;=[1]Listas!AE$5,[1]Listas!AF$5,[1]Listas!AF$6))</f>
        <v>Aceptable</v>
      </c>
      <c r="V21" s="484">
        <v>1</v>
      </c>
      <c r="W21" s="484">
        <v>0</v>
      </c>
      <c r="X21" s="484">
        <v>0</v>
      </c>
      <c r="Y21" s="479" t="s">
        <v>664</v>
      </c>
      <c r="Z21" s="478" t="s">
        <v>604</v>
      </c>
      <c r="AA21" s="479"/>
      <c r="AB21" s="479"/>
      <c r="AC21" s="479"/>
      <c r="AD21" s="479" t="s">
        <v>666</v>
      </c>
      <c r="AE21" s="479"/>
    </row>
    <row r="22" spans="1:31" s="486" customFormat="1" ht="38.25" hidden="1" x14ac:dyDescent="0.2">
      <c r="A22" s="477"/>
      <c r="B22" s="477"/>
      <c r="C22" s="478" t="s">
        <v>604</v>
      </c>
      <c r="D22" s="478" t="s">
        <v>667</v>
      </c>
      <c r="E22" s="479" t="s">
        <v>668</v>
      </c>
      <c r="F22" s="478" t="s">
        <v>663</v>
      </c>
      <c r="G22" s="479" t="s">
        <v>669</v>
      </c>
      <c r="H22" s="479"/>
      <c r="I22" s="479" t="s">
        <v>670</v>
      </c>
      <c r="J22" s="479"/>
      <c r="K22" s="478" t="s">
        <v>610</v>
      </c>
      <c r="L22" s="480">
        <f>IF(K22=[1]Listas!B$4,[1]Listas!C$4,IF(K22=[1]Listas!B$5,[1]Listas!C$5,IF(K22=[1]Listas!B$6,[1]Listas!C$6,[1]Listas!C$7)))</f>
        <v>0</v>
      </c>
      <c r="M22" s="478" t="s">
        <v>665</v>
      </c>
      <c r="N22" s="480">
        <f>IF(M22=[1]Listas!D$4,[1]Listas!E$4,IF(M22=[1]Listas!D$5,[1]Listas!E$5,IF(M22=[1]Listas!D$6,[1]Listas!E$6,[1]Listas!E$7)))</f>
        <v>1</v>
      </c>
      <c r="O22" s="481">
        <f t="shared" si="0"/>
        <v>0</v>
      </c>
      <c r="P22" s="481" t="str">
        <f t="shared" si="1"/>
        <v>Sin Valor</v>
      </c>
      <c r="Q22" s="482" t="s">
        <v>612</v>
      </c>
      <c r="R22" s="483">
        <f>IF(Q22=[1]Listas!F$4,[1]Listas!G$4,IF(Q22=[1]Listas!F$5,[1]Listas!G$5,IF(Q22=[1]Listas!F$6,[1]Listas!G$6,[1]Listas!G$7)))</f>
        <v>10</v>
      </c>
      <c r="S22" s="481">
        <f t="shared" si="2"/>
        <v>0</v>
      </c>
      <c r="T22" s="481" t="str">
        <f t="shared" si="3"/>
        <v>Mantener</v>
      </c>
      <c r="U22" s="481" t="str">
        <f>IF(S22&gt;=[1]Listas!AE$4,[1]Listas!AF$4,IF(S22&gt;=[1]Listas!AE$5,[1]Listas!AF$5,[1]Listas!AF$6))</f>
        <v>Aceptable</v>
      </c>
      <c r="V22" s="484">
        <v>1</v>
      </c>
      <c r="W22" s="484">
        <v>0</v>
      </c>
      <c r="X22" s="484">
        <v>0</v>
      </c>
      <c r="Y22" s="479" t="s">
        <v>669</v>
      </c>
      <c r="Z22" s="478" t="s">
        <v>604</v>
      </c>
      <c r="AA22" s="479"/>
      <c r="AB22" s="479"/>
      <c r="AC22" s="479" t="s">
        <v>671</v>
      </c>
      <c r="AD22" s="479"/>
      <c r="AE22" s="479"/>
    </row>
    <row r="23" spans="1:31" s="486" customFormat="1" ht="51" hidden="1" x14ac:dyDescent="0.2">
      <c r="A23" s="477"/>
      <c r="B23" s="477"/>
      <c r="C23" s="478" t="s">
        <v>604</v>
      </c>
      <c r="D23" s="478" t="s">
        <v>672</v>
      </c>
      <c r="E23" s="479" t="s">
        <v>673</v>
      </c>
      <c r="F23" s="478" t="s">
        <v>656</v>
      </c>
      <c r="G23" s="479" t="s">
        <v>674</v>
      </c>
      <c r="H23" s="479"/>
      <c r="I23" s="479" t="s">
        <v>675</v>
      </c>
      <c r="J23" s="479"/>
      <c r="K23" s="478" t="s">
        <v>610</v>
      </c>
      <c r="L23" s="480">
        <f>IF(K23=[1]Listas!B$4,[1]Listas!C$4,IF(K23=[1]Listas!B$5,[1]Listas!C$5,IF(K23=[1]Listas!B$6,[1]Listas!C$6,[1]Listas!C$7)))</f>
        <v>0</v>
      </c>
      <c r="M23" s="478" t="s">
        <v>665</v>
      </c>
      <c r="N23" s="480">
        <f>IF(M23=[1]Listas!D$4,[1]Listas!E$4,IF(M23=[1]Listas!D$5,[1]Listas!E$5,IF(M23=[1]Listas!D$6,[1]Listas!E$6,[1]Listas!E$7)))</f>
        <v>1</v>
      </c>
      <c r="O23" s="481">
        <f t="shared" si="0"/>
        <v>0</v>
      </c>
      <c r="P23" s="481" t="str">
        <f t="shared" si="1"/>
        <v>Sin Valor</v>
      </c>
      <c r="Q23" s="482" t="s">
        <v>676</v>
      </c>
      <c r="R23" s="483">
        <f>IF(Q23=[1]Listas!F$4,[1]Listas!G$4,IF(Q23=[1]Listas!F$5,[1]Listas!G$5,IF(Q23=[1]Listas!F$6,[1]Listas!G$6,[1]Listas!G$7)))</f>
        <v>100</v>
      </c>
      <c r="S23" s="481">
        <f t="shared" si="2"/>
        <v>0</v>
      </c>
      <c r="T23" s="481" t="str">
        <f t="shared" si="3"/>
        <v>Mantener</v>
      </c>
      <c r="U23" s="481" t="str">
        <f>IF(S23&gt;=[1]Listas!AE$4,[1]Listas!AF$4,IF(S23&gt;=[1]Listas!AE$5,[1]Listas!AF$5,[1]Listas!AF$6))</f>
        <v>Aceptable</v>
      </c>
      <c r="V23" s="484">
        <v>1</v>
      </c>
      <c r="W23" s="484">
        <v>0</v>
      </c>
      <c r="X23" s="484">
        <v>0</v>
      </c>
      <c r="Y23" s="479" t="s">
        <v>677</v>
      </c>
      <c r="Z23" s="478" t="s">
        <v>604</v>
      </c>
      <c r="AA23" s="479"/>
      <c r="AB23" s="479"/>
      <c r="AC23" s="479"/>
      <c r="AD23" s="479" t="s">
        <v>678</v>
      </c>
      <c r="AE23" s="479"/>
    </row>
    <row r="24" spans="1:31" ht="76.5" hidden="1" x14ac:dyDescent="0.2">
      <c r="A24" s="477" t="s">
        <v>679</v>
      </c>
      <c r="B24" s="477" t="s">
        <v>603</v>
      </c>
      <c r="C24" s="478" t="s">
        <v>604</v>
      </c>
      <c r="D24" s="478" t="s">
        <v>605</v>
      </c>
      <c r="E24" s="479" t="s">
        <v>606</v>
      </c>
      <c r="F24" s="478" t="s">
        <v>607</v>
      </c>
      <c r="G24" s="479" t="s">
        <v>608</v>
      </c>
      <c r="H24" s="479" t="s">
        <v>680</v>
      </c>
      <c r="I24" s="479"/>
      <c r="J24" s="479"/>
      <c r="K24" s="478" t="s">
        <v>610</v>
      </c>
      <c r="L24" s="480">
        <f>IF(K24=[1]Listas!B$4,[1]Listas!C$4,IF(K24=[1]Listas!B$5,[1]Listas!C$5,IF(K24=[1]Listas!B$6,[1]Listas!C$6,[1]Listas!C$7)))</f>
        <v>0</v>
      </c>
      <c r="M24" s="478" t="s">
        <v>611</v>
      </c>
      <c r="N24" s="480">
        <f>IF(M24=[1]Listas!D$4,[1]Listas!E$4,IF(M24=[1]Listas!D$5,[1]Listas!E$5,IF(M24=[1]Listas!D$6,[1]Listas!E$6,[1]Listas!E$7)))</f>
        <v>3</v>
      </c>
      <c r="O24" s="481">
        <f t="shared" si="0"/>
        <v>0</v>
      </c>
      <c r="P24" s="481" t="str">
        <f t="shared" si="1"/>
        <v>Sin Valor</v>
      </c>
      <c r="Q24" s="482" t="s">
        <v>612</v>
      </c>
      <c r="R24" s="483">
        <f>IF(Q24=[1]Listas!F$4,[1]Listas!G$4,IF(Q24=[1]Listas!F$5,[1]Listas!G$5,IF(Q24=[1]Listas!F$6,[1]Listas!G$6,[1]Listas!G$7)))</f>
        <v>10</v>
      </c>
      <c r="S24" s="481">
        <f t="shared" si="2"/>
        <v>0</v>
      </c>
      <c r="T24" s="481" t="str">
        <f t="shared" si="3"/>
        <v>Mantener</v>
      </c>
      <c r="U24" s="481" t="str">
        <f>IF(S24&gt;=[1]Listas!AE$4,[1]Listas!AF$4,IF(S24&gt;=[1]Listas!AE$5,[1]Listas!AF$5,[1]Listas!AF$6))</f>
        <v>Aceptable</v>
      </c>
      <c r="V24" s="484">
        <v>1</v>
      </c>
      <c r="W24" s="484">
        <v>0</v>
      </c>
      <c r="X24" s="484">
        <v>0</v>
      </c>
      <c r="Y24" s="479" t="s">
        <v>613</v>
      </c>
      <c r="Z24" s="478" t="s">
        <v>604</v>
      </c>
      <c r="AA24" s="479"/>
      <c r="AB24" s="479"/>
      <c r="AC24" s="479"/>
      <c r="AD24" s="485" t="s">
        <v>614</v>
      </c>
      <c r="AE24" s="479"/>
    </row>
    <row r="25" spans="1:31" ht="89.25" hidden="1" x14ac:dyDescent="0.2">
      <c r="A25" s="477"/>
      <c r="B25" s="477"/>
      <c r="C25" s="478" t="s">
        <v>604</v>
      </c>
      <c r="D25" s="478" t="s">
        <v>605</v>
      </c>
      <c r="E25" s="479" t="s">
        <v>615</v>
      </c>
      <c r="F25" s="478" t="s">
        <v>607</v>
      </c>
      <c r="G25" s="479" t="s">
        <v>616</v>
      </c>
      <c r="H25" s="487" t="s">
        <v>617</v>
      </c>
      <c r="I25" s="487" t="s">
        <v>618</v>
      </c>
      <c r="J25" s="487" t="s">
        <v>619</v>
      </c>
      <c r="K25" s="478" t="s">
        <v>580</v>
      </c>
      <c r="L25" s="480">
        <f>IF(K25=[1]Listas!B$4,[1]Listas!C$4,IF(K25=[1]Listas!B$5,[1]Listas!C$5,IF(K25=[1]Listas!B$6,[1]Listas!C$6,[1]Listas!C$7)))</f>
        <v>2</v>
      </c>
      <c r="M25" s="478" t="s">
        <v>620</v>
      </c>
      <c r="N25" s="480">
        <f>IF(M25=[1]Listas!D$4,[1]Listas!E$4,IF(M25=[1]Listas!D$5,[1]Listas!E$5,IF(M25=[1]Listas!D$6,[1]Listas!E$6,[1]Listas!E$7)))</f>
        <v>4</v>
      </c>
      <c r="O25" s="481">
        <f>N25*L25</f>
        <v>8</v>
      </c>
      <c r="P25" s="481" t="str">
        <f>IF((O25&gt;=24),"Muy Alto",IF((O25&gt;=10),"Alto",IF((O25&gt;=6),"Medio",IF((O25&gt;=2),"Bajo","Sin Valor"))))</f>
        <v>Medio</v>
      </c>
      <c r="Q25" s="482" t="s">
        <v>621</v>
      </c>
      <c r="R25" s="483">
        <f>IF(Q25=[1]Listas!F$4,[1]Listas!G$4,IF(Q25=[1]Listas!F$5,[1]Listas!G$5,IF(Q25=[1]Listas!F$6,[1]Listas!G$6,[1]Listas!G$7)))</f>
        <v>60</v>
      </c>
      <c r="S25" s="481">
        <f>+R25*O25</f>
        <v>480</v>
      </c>
      <c r="T25" s="481" t="str">
        <f>IF((S25&gt;=600),"Crítico",IF((S25&gt;=150),"Corregir",IF((S25&gt;=40),"Mejorar",IF((S25&lt;=20),"Mantener"))))</f>
        <v>Corregir</v>
      </c>
      <c r="U25" s="481" t="str">
        <f>IF(S25&gt;=[1]Listas!AE$4,[1]Listas!AF$4,IF(S25&gt;=[1]Listas!AE$5,[1]Listas!AF$5,[1]Listas!AF$6))</f>
        <v>Aceptable con control</v>
      </c>
      <c r="V25" s="484">
        <v>1</v>
      </c>
      <c r="W25" s="484">
        <v>0</v>
      </c>
      <c r="X25" s="484">
        <v>0</v>
      </c>
      <c r="Y25" s="479" t="s">
        <v>622</v>
      </c>
      <c r="Z25" s="478" t="s">
        <v>604</v>
      </c>
      <c r="AA25" s="479"/>
      <c r="AB25" s="479"/>
      <c r="AC25" s="479"/>
      <c r="AD25" s="488" t="s">
        <v>623</v>
      </c>
      <c r="AE25" s="489" t="s">
        <v>624</v>
      </c>
    </row>
    <row r="26" spans="1:31" ht="51" hidden="1" x14ac:dyDescent="0.2">
      <c r="A26" s="477"/>
      <c r="B26" s="477"/>
      <c r="C26" s="478" t="s">
        <v>604</v>
      </c>
      <c r="D26" s="478" t="s">
        <v>625</v>
      </c>
      <c r="E26" s="479" t="s">
        <v>626</v>
      </c>
      <c r="F26" s="478" t="s">
        <v>607</v>
      </c>
      <c r="G26" s="479" t="s">
        <v>627</v>
      </c>
      <c r="H26" s="479" t="s">
        <v>628</v>
      </c>
      <c r="I26" s="479"/>
      <c r="J26" s="479"/>
      <c r="K26" s="478" t="s">
        <v>580</v>
      </c>
      <c r="L26" s="480">
        <f>IF(K26=[1]Listas!B$4,[1]Listas!C$4,IF(K26=[1]Listas!B$5,[1]Listas!C$5,IF(K26=[1]Listas!B$6,[1]Listas!C$6,[1]Listas!C$7)))</f>
        <v>2</v>
      </c>
      <c r="M26" s="478" t="s">
        <v>620</v>
      </c>
      <c r="N26" s="480">
        <f>IF(M26=[1]Listas!D$4,[1]Listas!E$4,IF(M26=[1]Listas!D$5,[1]Listas!E$5,IF(M26=[1]Listas!D$6,[1]Listas!E$6,[1]Listas!E$7)))</f>
        <v>4</v>
      </c>
      <c r="O26" s="481">
        <f t="shared" si="0"/>
        <v>8</v>
      </c>
      <c r="P26" s="481" t="str">
        <f t="shared" si="1"/>
        <v>Medio</v>
      </c>
      <c r="Q26" s="482" t="s">
        <v>645</v>
      </c>
      <c r="R26" s="483">
        <f>IF(Q26=[1]Listas!F$4,[1]Listas!G$4,IF(Q26=[1]Listas!F$5,[1]Listas!G$5,IF(Q26=[1]Listas!F$6,[1]Listas!G$6,[1]Listas!G$7)))</f>
        <v>25</v>
      </c>
      <c r="S26" s="481">
        <f t="shared" si="2"/>
        <v>200</v>
      </c>
      <c r="T26" s="481" t="str">
        <f t="shared" si="3"/>
        <v>Corregir</v>
      </c>
      <c r="U26" s="481" t="str">
        <f>IF(S26&gt;=[1]Listas!AE$4,[1]Listas!AF$4,IF(S26&gt;=[1]Listas!AE$5,[1]Listas!AF$5,[1]Listas!AF$6))</f>
        <v>Aceptable con control</v>
      </c>
      <c r="V26" s="484">
        <v>1</v>
      </c>
      <c r="W26" s="484">
        <v>0</v>
      </c>
      <c r="X26" s="484">
        <v>0</v>
      </c>
      <c r="Y26" s="479" t="s">
        <v>629</v>
      </c>
      <c r="Z26" s="478" t="s">
        <v>604</v>
      </c>
      <c r="AA26" s="479"/>
      <c r="AB26" s="479"/>
      <c r="AC26" s="485" t="s">
        <v>630</v>
      </c>
      <c r="AD26" s="485" t="s">
        <v>631</v>
      </c>
      <c r="AE26" s="479"/>
    </row>
    <row r="27" spans="1:31" ht="63.75" hidden="1" x14ac:dyDescent="0.2">
      <c r="A27" s="477"/>
      <c r="B27" s="477"/>
      <c r="C27" s="478" t="s">
        <v>604</v>
      </c>
      <c r="D27" s="478" t="s">
        <v>681</v>
      </c>
      <c r="E27" s="479" t="s">
        <v>682</v>
      </c>
      <c r="F27" s="478" t="s">
        <v>607</v>
      </c>
      <c r="G27" s="479" t="s">
        <v>634</v>
      </c>
      <c r="H27" s="479"/>
      <c r="I27" s="479"/>
      <c r="J27" s="479"/>
      <c r="K27" s="478" t="s">
        <v>610</v>
      </c>
      <c r="L27" s="480">
        <f>IF(K27=[1]Listas!B$4,[1]Listas!C$4,IF(K27=[1]Listas!B$5,[1]Listas!C$5,IF(K27=[1]Listas!B$6,[1]Listas!C$6,[1]Listas!C$7)))</f>
        <v>0</v>
      </c>
      <c r="M27" s="478" t="s">
        <v>636</v>
      </c>
      <c r="N27" s="480">
        <f>IF(M27=[1]Listas!D$4,[1]Listas!E$4,IF(M27=[1]Listas!D$5,[1]Listas!E$5,IF(M27=[1]Listas!D$6,[1]Listas!E$6,[1]Listas!E$7)))</f>
        <v>2</v>
      </c>
      <c r="O27" s="481">
        <f t="shared" si="0"/>
        <v>0</v>
      </c>
      <c r="P27" s="481" t="str">
        <f t="shared" si="1"/>
        <v>Sin Valor</v>
      </c>
      <c r="Q27" s="482" t="s">
        <v>645</v>
      </c>
      <c r="R27" s="483">
        <f>IF(Q27=[1]Listas!F$4,[1]Listas!G$4,IF(Q27=[1]Listas!F$5,[1]Listas!G$5,IF(Q27=[1]Listas!F$6,[1]Listas!G$6,[1]Listas!G$7)))</f>
        <v>25</v>
      </c>
      <c r="S27" s="481">
        <f t="shared" si="2"/>
        <v>0</v>
      </c>
      <c r="T27" s="481" t="str">
        <f t="shared" si="3"/>
        <v>Mantener</v>
      </c>
      <c r="U27" s="481" t="str">
        <f>IF(S27&gt;=[1]Listas!AE$4,[1]Listas!AF$4,IF(S27&gt;=[1]Listas!AE$5,[1]Listas!AF$5,[1]Listas!AF$6))</f>
        <v>Aceptable</v>
      </c>
      <c r="V27" s="484">
        <v>1</v>
      </c>
      <c r="W27" s="484">
        <v>0</v>
      </c>
      <c r="X27" s="484">
        <v>0</v>
      </c>
      <c r="Y27" s="479" t="s">
        <v>637</v>
      </c>
      <c r="Z27" s="478" t="s">
        <v>604</v>
      </c>
      <c r="AA27" s="479"/>
      <c r="AB27" s="479"/>
      <c r="AC27" s="491"/>
      <c r="AD27" s="485" t="s">
        <v>638</v>
      </c>
      <c r="AE27" s="479"/>
    </row>
    <row r="28" spans="1:31" ht="76.5" hidden="1" x14ac:dyDescent="0.2">
      <c r="A28" s="477"/>
      <c r="B28" s="477"/>
      <c r="C28" s="478" t="s">
        <v>604</v>
      </c>
      <c r="D28" s="478" t="s">
        <v>639</v>
      </c>
      <c r="E28" s="479" t="s">
        <v>683</v>
      </c>
      <c r="F28" s="478" t="s">
        <v>641</v>
      </c>
      <c r="G28" s="479" t="s">
        <v>642</v>
      </c>
      <c r="H28" s="479" t="s">
        <v>643</v>
      </c>
      <c r="I28" s="479" t="s">
        <v>644</v>
      </c>
      <c r="J28" s="479" t="s">
        <v>651</v>
      </c>
      <c r="K28" s="478" t="s">
        <v>580</v>
      </c>
      <c r="L28" s="480">
        <f>IF(K28=[1]Listas!B$4,[1]Listas!C$4,IF(K28=[1]Listas!B$5,[1]Listas!C$5,IF(K28=[1]Listas!B$6,[1]Listas!C$6,[1]Listas!C$7)))</f>
        <v>2</v>
      </c>
      <c r="M28" s="478" t="s">
        <v>620</v>
      </c>
      <c r="N28" s="480">
        <f>IF(M28=[1]Listas!D$4,[1]Listas!E$4,IF(M28=[1]Listas!D$5,[1]Listas!E$5,IF(M28=[1]Listas!D$6,[1]Listas!E$6,[1]Listas!E$7)))</f>
        <v>4</v>
      </c>
      <c r="O28" s="481">
        <f t="shared" si="0"/>
        <v>8</v>
      </c>
      <c r="P28" s="481" t="str">
        <f t="shared" si="1"/>
        <v>Medio</v>
      </c>
      <c r="Q28" s="482" t="s">
        <v>645</v>
      </c>
      <c r="R28" s="483">
        <f>IF(Q28=[1]Listas!F$4,[1]Listas!G$4,IF(Q28=[1]Listas!F$5,[1]Listas!G$5,IF(Q28=[1]Listas!F$6,[1]Listas!G$6,[1]Listas!G$7)))</f>
        <v>25</v>
      </c>
      <c r="S28" s="481">
        <f t="shared" si="2"/>
        <v>200</v>
      </c>
      <c r="T28" s="481" t="str">
        <f t="shared" si="3"/>
        <v>Corregir</v>
      </c>
      <c r="U28" s="481" t="str">
        <f>IF(S28&gt;=[1]Listas!AE$4,[1]Listas!AF$4,IF(S28&gt;=[1]Listas!AE$5,[1]Listas!AF$5,[1]Listas!AF$6))</f>
        <v>Aceptable con control</v>
      </c>
      <c r="V28" s="484">
        <v>1</v>
      </c>
      <c r="W28" s="484">
        <v>0</v>
      </c>
      <c r="X28" s="484">
        <v>0</v>
      </c>
      <c r="Y28" s="479" t="s">
        <v>646</v>
      </c>
      <c r="Z28" s="478" t="s">
        <v>604</v>
      </c>
      <c r="AA28" s="479"/>
      <c r="AB28" s="479"/>
      <c r="AC28" s="479" t="s">
        <v>684</v>
      </c>
      <c r="AD28" s="485" t="s">
        <v>647</v>
      </c>
      <c r="AE28" s="479"/>
    </row>
    <row r="29" spans="1:31" ht="76.5" hidden="1" x14ac:dyDescent="0.2">
      <c r="A29" s="477"/>
      <c r="B29" s="477"/>
      <c r="C29" s="478" t="s">
        <v>604</v>
      </c>
      <c r="D29" s="478" t="s">
        <v>648</v>
      </c>
      <c r="E29" s="479" t="s">
        <v>685</v>
      </c>
      <c r="F29" s="478" t="s">
        <v>641</v>
      </c>
      <c r="G29" s="479" t="s">
        <v>650</v>
      </c>
      <c r="H29" s="479"/>
      <c r="I29" s="479" t="s">
        <v>686</v>
      </c>
      <c r="J29" s="479" t="s">
        <v>651</v>
      </c>
      <c r="K29" s="478" t="s">
        <v>580</v>
      </c>
      <c r="L29" s="480">
        <f>IF(K29=[1]Listas!B$4,[1]Listas!C$4,IF(K29=[1]Listas!B$5,[1]Listas!C$5,IF(K29=[1]Listas!B$6,[1]Listas!C$6,[1]Listas!C$7)))</f>
        <v>2</v>
      </c>
      <c r="M29" s="478" t="s">
        <v>620</v>
      </c>
      <c r="N29" s="480">
        <f>IF(M29=[1]Listas!D$4,[1]Listas!E$4,IF(M29=[1]Listas!D$5,[1]Listas!E$5,IF(M29=[1]Listas!D$6,[1]Listas!E$6,[1]Listas!E$7)))</f>
        <v>4</v>
      </c>
      <c r="O29" s="481">
        <f t="shared" si="0"/>
        <v>8</v>
      </c>
      <c r="P29" s="481" t="str">
        <f t="shared" si="1"/>
        <v>Medio</v>
      </c>
      <c r="Q29" s="482" t="s">
        <v>645</v>
      </c>
      <c r="R29" s="483">
        <f>IF(Q29=[1]Listas!F$4,[1]Listas!G$4,IF(Q29=[1]Listas!F$5,[1]Listas!G$5,IF(Q29=[1]Listas!F$6,[1]Listas!G$6,[1]Listas!G$7)))</f>
        <v>25</v>
      </c>
      <c r="S29" s="481">
        <f t="shared" si="2"/>
        <v>200</v>
      </c>
      <c r="T29" s="481" t="str">
        <f t="shared" si="3"/>
        <v>Corregir</v>
      </c>
      <c r="U29" s="481" t="str">
        <f>IF(S29&gt;=[1]Listas!AE$4,[1]Listas!AF$4,IF(S29&gt;=[1]Listas!AE$5,[1]Listas!AF$5,[1]Listas!AF$6))</f>
        <v>Aceptable con control</v>
      </c>
      <c r="V29" s="484">
        <v>1</v>
      </c>
      <c r="W29" s="484">
        <v>0</v>
      </c>
      <c r="X29" s="484">
        <v>0</v>
      </c>
      <c r="Y29" s="479" t="s">
        <v>652</v>
      </c>
      <c r="Z29" s="478" t="s">
        <v>63</v>
      </c>
      <c r="AA29" s="479"/>
      <c r="AB29" s="479"/>
      <c r="AC29" s="491"/>
      <c r="AD29" s="485" t="s">
        <v>647</v>
      </c>
      <c r="AE29" s="479"/>
    </row>
    <row r="30" spans="1:31" ht="38.25" hidden="1" x14ac:dyDescent="0.2">
      <c r="A30" s="477"/>
      <c r="B30" s="477"/>
      <c r="C30" s="478" t="s">
        <v>604</v>
      </c>
      <c r="D30" s="478" t="s">
        <v>654</v>
      </c>
      <c r="E30" s="479" t="s">
        <v>655</v>
      </c>
      <c r="F30" s="478" t="s">
        <v>656</v>
      </c>
      <c r="G30" s="479" t="s">
        <v>657</v>
      </c>
      <c r="H30" s="479" t="s">
        <v>658</v>
      </c>
      <c r="I30" s="479"/>
      <c r="J30" s="479"/>
      <c r="K30" s="478" t="s">
        <v>580</v>
      </c>
      <c r="L30" s="480">
        <f>IF(K30=[1]Listas!B$4,[1]Listas!C$4,IF(K30=[1]Listas!B$5,[1]Listas!C$5,IF(K30=[1]Listas!B$6,[1]Listas!C$6,[1]Listas!C$7)))</f>
        <v>2</v>
      </c>
      <c r="M30" s="478" t="s">
        <v>611</v>
      </c>
      <c r="N30" s="480">
        <f>IF(M30=[1]Listas!D$4,[1]Listas!E$4,IF(M30=[1]Listas!D$5,[1]Listas!E$5,IF(M30=[1]Listas!D$6,[1]Listas!E$6,[1]Listas!E$7)))</f>
        <v>3</v>
      </c>
      <c r="O30" s="481">
        <f t="shared" si="0"/>
        <v>6</v>
      </c>
      <c r="P30" s="481" t="str">
        <f t="shared" si="1"/>
        <v>Medio</v>
      </c>
      <c r="Q30" s="482" t="s">
        <v>645</v>
      </c>
      <c r="R30" s="483">
        <f>IF(Q30=[1]Listas!F$4,[1]Listas!G$4,IF(Q30=[1]Listas!F$5,[1]Listas!G$5,IF(Q30=[1]Listas!F$6,[1]Listas!G$6,[1]Listas!G$7)))</f>
        <v>25</v>
      </c>
      <c r="S30" s="481">
        <f t="shared" si="2"/>
        <v>150</v>
      </c>
      <c r="T30" s="481" t="str">
        <f t="shared" si="3"/>
        <v>Corregir</v>
      </c>
      <c r="U30" s="481" t="str">
        <f>IF(S30&gt;=[1]Listas!AE$4,[1]Listas!AF$4,IF(S30&gt;=[1]Listas!AE$5,[1]Listas!AF$5,[1]Listas!AF$6))</f>
        <v>Aceptable con control</v>
      </c>
      <c r="V30" s="484">
        <v>1</v>
      </c>
      <c r="W30" s="484">
        <v>0</v>
      </c>
      <c r="X30" s="484">
        <v>0</v>
      </c>
      <c r="Y30" s="479" t="s">
        <v>659</v>
      </c>
      <c r="Z30" s="478" t="s">
        <v>63</v>
      </c>
      <c r="AA30" s="479"/>
      <c r="AB30" s="479"/>
      <c r="AC30" s="491"/>
      <c r="AD30" s="479" t="s">
        <v>660</v>
      </c>
      <c r="AE30" s="491"/>
    </row>
    <row r="31" spans="1:31" ht="38.25" hidden="1" x14ac:dyDescent="0.2">
      <c r="A31" s="477"/>
      <c r="B31" s="477"/>
      <c r="C31" s="478" t="s">
        <v>604</v>
      </c>
      <c r="D31" s="478" t="s">
        <v>661</v>
      </c>
      <c r="E31" s="479" t="s">
        <v>662</v>
      </c>
      <c r="F31" s="478" t="s">
        <v>663</v>
      </c>
      <c r="G31" s="479" t="s">
        <v>664</v>
      </c>
      <c r="H31" s="479"/>
      <c r="I31" s="479"/>
      <c r="J31" s="479"/>
      <c r="K31" s="478" t="s">
        <v>610</v>
      </c>
      <c r="L31" s="480">
        <f>IF(K31=[1]Listas!B$4,[1]Listas!C$4,IF(K31=[1]Listas!B$5,[1]Listas!C$5,IF(K31=[1]Listas!B$6,[1]Listas!C$6,[1]Listas!C$7)))</f>
        <v>0</v>
      </c>
      <c r="M31" s="478" t="s">
        <v>665</v>
      </c>
      <c r="N31" s="480">
        <f>IF(M31=[1]Listas!D$4,[1]Listas!E$4,IF(M31=[1]Listas!D$5,[1]Listas!E$5,IF(M31=[1]Listas!D$6,[1]Listas!E$6,[1]Listas!E$7)))</f>
        <v>1</v>
      </c>
      <c r="O31" s="481">
        <f t="shared" si="0"/>
        <v>0</v>
      </c>
      <c r="P31" s="481" t="str">
        <f t="shared" si="1"/>
        <v>Sin Valor</v>
      </c>
      <c r="Q31" s="482" t="s">
        <v>612</v>
      </c>
      <c r="R31" s="483">
        <f>IF(Q31=[1]Listas!F$4,[1]Listas!G$4,IF(Q31=[1]Listas!F$5,[1]Listas!G$5,IF(Q31=[1]Listas!F$6,[1]Listas!G$6,[1]Listas!G$7)))</f>
        <v>10</v>
      </c>
      <c r="S31" s="481">
        <f t="shared" si="2"/>
        <v>0</v>
      </c>
      <c r="T31" s="481" t="str">
        <f t="shared" si="3"/>
        <v>Mantener</v>
      </c>
      <c r="U31" s="481" t="str">
        <f>IF(S31&gt;=[1]Listas!AE$4,[1]Listas!AF$4,IF(S31&gt;=[1]Listas!AE$5,[1]Listas!AF$5,[1]Listas!AF$6))</f>
        <v>Aceptable</v>
      </c>
      <c r="V31" s="484">
        <v>1</v>
      </c>
      <c r="W31" s="484">
        <v>0</v>
      </c>
      <c r="X31" s="484">
        <v>0</v>
      </c>
      <c r="Y31" s="479" t="s">
        <v>664</v>
      </c>
      <c r="Z31" s="478" t="s">
        <v>604</v>
      </c>
      <c r="AA31" s="479"/>
      <c r="AB31" s="479"/>
      <c r="AC31" s="479"/>
      <c r="AD31" s="479" t="s">
        <v>666</v>
      </c>
      <c r="AE31" s="479"/>
    </row>
    <row r="32" spans="1:31" ht="38.25" hidden="1" x14ac:dyDescent="0.2">
      <c r="A32" s="477"/>
      <c r="B32" s="477"/>
      <c r="C32" s="478" t="s">
        <v>604</v>
      </c>
      <c r="D32" s="478" t="s">
        <v>667</v>
      </c>
      <c r="E32" s="479" t="s">
        <v>687</v>
      </c>
      <c r="F32" s="478" t="s">
        <v>663</v>
      </c>
      <c r="G32" s="479" t="s">
        <v>669</v>
      </c>
      <c r="H32" s="479"/>
      <c r="I32" s="479" t="s">
        <v>670</v>
      </c>
      <c r="J32" s="479"/>
      <c r="K32" s="478" t="s">
        <v>610</v>
      </c>
      <c r="L32" s="480">
        <f>IF(K32=[1]Listas!B$4,[1]Listas!C$4,IF(K32=[1]Listas!B$5,[1]Listas!C$5,IF(K32=[1]Listas!B$6,[1]Listas!C$6,[1]Listas!C$7)))</f>
        <v>0</v>
      </c>
      <c r="M32" s="478" t="s">
        <v>665</v>
      </c>
      <c r="N32" s="480">
        <f>IF(M32=[1]Listas!D$4,[1]Listas!E$4,IF(M32=[1]Listas!D$5,[1]Listas!E$5,IF(M32=[1]Listas!D$6,[1]Listas!E$6,[1]Listas!E$7)))</f>
        <v>1</v>
      </c>
      <c r="O32" s="481">
        <f t="shared" si="0"/>
        <v>0</v>
      </c>
      <c r="P32" s="481" t="str">
        <f t="shared" si="1"/>
        <v>Sin Valor</v>
      </c>
      <c r="Q32" s="482" t="s">
        <v>612</v>
      </c>
      <c r="R32" s="483">
        <f>IF(Q32=[1]Listas!F$4,[1]Listas!G$4,IF(Q32=[1]Listas!F$5,[1]Listas!G$5,IF(Q32=[1]Listas!F$6,[1]Listas!G$6,[1]Listas!G$7)))</f>
        <v>10</v>
      </c>
      <c r="S32" s="481">
        <f t="shared" si="2"/>
        <v>0</v>
      </c>
      <c r="T32" s="481" t="str">
        <f t="shared" si="3"/>
        <v>Mantener</v>
      </c>
      <c r="U32" s="481" t="str">
        <f>IF(S32&gt;=[1]Listas!AE$4,[1]Listas!AF$4,IF(S32&gt;=[1]Listas!AE$5,[1]Listas!AF$5,[1]Listas!AF$6))</f>
        <v>Aceptable</v>
      </c>
      <c r="V32" s="484">
        <v>1</v>
      </c>
      <c r="W32" s="484">
        <v>0</v>
      </c>
      <c r="X32" s="484">
        <v>0</v>
      </c>
      <c r="Y32" s="479" t="s">
        <v>669</v>
      </c>
      <c r="Z32" s="478" t="s">
        <v>604</v>
      </c>
      <c r="AA32" s="479"/>
      <c r="AB32" s="479"/>
      <c r="AC32" s="479" t="s">
        <v>688</v>
      </c>
      <c r="AD32" s="479"/>
      <c r="AE32" s="479"/>
    </row>
    <row r="33" spans="1:31" ht="51" hidden="1" x14ac:dyDescent="0.2">
      <c r="A33" s="477"/>
      <c r="B33" s="477"/>
      <c r="C33" s="478" t="s">
        <v>604</v>
      </c>
      <c r="D33" s="478" t="s">
        <v>672</v>
      </c>
      <c r="E33" s="479" t="s">
        <v>673</v>
      </c>
      <c r="F33" s="478" t="s">
        <v>656</v>
      </c>
      <c r="G33" s="479" t="s">
        <v>674</v>
      </c>
      <c r="H33" s="479"/>
      <c r="I33" s="479" t="s">
        <v>675</v>
      </c>
      <c r="J33" s="479"/>
      <c r="K33" s="478" t="s">
        <v>610</v>
      </c>
      <c r="L33" s="480">
        <f>IF(K33=[1]Listas!B$4,[1]Listas!C$4,IF(K33=[1]Listas!B$5,[1]Listas!C$5,IF(K33=[1]Listas!B$6,[1]Listas!C$6,[1]Listas!C$7)))</f>
        <v>0</v>
      </c>
      <c r="M33" s="478" t="s">
        <v>665</v>
      </c>
      <c r="N33" s="480">
        <f>IF(M33=[1]Listas!D$4,[1]Listas!E$4,IF(M33=[1]Listas!D$5,[1]Listas!E$5,IF(M33=[1]Listas!D$6,[1]Listas!E$6,[1]Listas!E$7)))</f>
        <v>1</v>
      </c>
      <c r="O33" s="481">
        <f t="shared" si="0"/>
        <v>0</v>
      </c>
      <c r="P33" s="481" t="str">
        <f t="shared" si="1"/>
        <v>Sin Valor</v>
      </c>
      <c r="Q33" s="482" t="s">
        <v>676</v>
      </c>
      <c r="R33" s="483">
        <f>IF(Q33=[1]Listas!F$4,[1]Listas!G$4,IF(Q33=[1]Listas!F$5,[1]Listas!G$5,IF(Q33=[1]Listas!F$6,[1]Listas!G$6,[1]Listas!G$7)))</f>
        <v>100</v>
      </c>
      <c r="S33" s="481">
        <f t="shared" si="2"/>
        <v>0</v>
      </c>
      <c r="T33" s="481" t="str">
        <f t="shared" si="3"/>
        <v>Mantener</v>
      </c>
      <c r="U33" s="481" t="str">
        <f>IF(S33&gt;=[1]Listas!AE$4,[1]Listas!AF$4,IF(S33&gt;=[1]Listas!AE$5,[1]Listas!AF$5,[1]Listas!AF$6))</f>
        <v>Aceptable</v>
      </c>
      <c r="V33" s="484">
        <v>1</v>
      </c>
      <c r="W33" s="484">
        <v>0</v>
      </c>
      <c r="X33" s="484">
        <v>0</v>
      </c>
      <c r="Y33" s="479" t="s">
        <v>677</v>
      </c>
      <c r="Z33" s="478" t="s">
        <v>604</v>
      </c>
      <c r="AA33" s="479"/>
      <c r="AB33" s="479"/>
      <c r="AC33" s="479"/>
      <c r="AD33" s="479" t="s">
        <v>678</v>
      </c>
      <c r="AE33" s="479"/>
    </row>
    <row r="34" spans="1:31" ht="76.5" hidden="1" x14ac:dyDescent="0.2">
      <c r="A34" s="477" t="s">
        <v>689</v>
      </c>
      <c r="B34" s="477" t="s">
        <v>690</v>
      </c>
      <c r="C34" s="478" t="s">
        <v>604</v>
      </c>
      <c r="D34" s="478" t="s">
        <v>605</v>
      </c>
      <c r="E34" s="479" t="s">
        <v>606</v>
      </c>
      <c r="F34" s="478" t="s">
        <v>607</v>
      </c>
      <c r="G34" s="479" t="s">
        <v>608</v>
      </c>
      <c r="H34" s="479" t="s">
        <v>680</v>
      </c>
      <c r="I34" s="479"/>
      <c r="J34" s="479"/>
      <c r="K34" s="478" t="s">
        <v>610</v>
      </c>
      <c r="L34" s="480">
        <f>IF(K34=[1]Listas!B$4,[1]Listas!C$4,IF(K34=[1]Listas!B$5,[1]Listas!C$5,IF(K34=[1]Listas!B$6,[1]Listas!C$6,[1]Listas!C$7)))</f>
        <v>0</v>
      </c>
      <c r="M34" s="478" t="s">
        <v>611</v>
      </c>
      <c r="N34" s="480">
        <f>IF(M34=[1]Listas!D$4,[1]Listas!E$4,IF(M34=[1]Listas!D$5,[1]Listas!E$5,IF(M34=[1]Listas!D$6,[1]Listas!E$6,[1]Listas!E$7)))</f>
        <v>3</v>
      </c>
      <c r="O34" s="481">
        <f t="shared" si="0"/>
        <v>0</v>
      </c>
      <c r="P34" s="481" t="str">
        <f t="shared" si="1"/>
        <v>Sin Valor</v>
      </c>
      <c r="Q34" s="482" t="s">
        <v>612</v>
      </c>
      <c r="R34" s="483">
        <f>IF(Q34=[1]Listas!F$4,[1]Listas!G$4,IF(Q34=[1]Listas!F$5,[1]Listas!G$5,IF(Q34=[1]Listas!F$6,[1]Listas!G$6,[1]Listas!G$7)))</f>
        <v>10</v>
      </c>
      <c r="S34" s="481">
        <f t="shared" si="2"/>
        <v>0</v>
      </c>
      <c r="T34" s="481" t="str">
        <f t="shared" si="3"/>
        <v>Mantener</v>
      </c>
      <c r="U34" s="481" t="str">
        <f>IF(S34&gt;=[1]Listas!AE$4,[1]Listas!AF$4,IF(S34&gt;=[1]Listas!AE$5,[1]Listas!AF$5,[1]Listas!AF$6))</f>
        <v>Aceptable</v>
      </c>
      <c r="V34" s="484">
        <v>1</v>
      </c>
      <c r="W34" s="484">
        <v>0</v>
      </c>
      <c r="X34" s="484">
        <v>0</v>
      </c>
      <c r="Y34" s="479" t="s">
        <v>613</v>
      </c>
      <c r="Z34" s="478" t="s">
        <v>604</v>
      </c>
      <c r="AA34" s="479"/>
      <c r="AB34" s="479"/>
      <c r="AC34" s="479"/>
      <c r="AD34" s="485" t="s">
        <v>614</v>
      </c>
      <c r="AE34" s="479"/>
    </row>
    <row r="35" spans="1:31" ht="89.25" hidden="1" x14ac:dyDescent="0.2">
      <c r="A35" s="477"/>
      <c r="B35" s="477"/>
      <c r="C35" s="478" t="s">
        <v>604</v>
      </c>
      <c r="D35" s="478" t="s">
        <v>605</v>
      </c>
      <c r="E35" s="479" t="s">
        <v>615</v>
      </c>
      <c r="F35" s="478" t="s">
        <v>607</v>
      </c>
      <c r="G35" s="479" t="s">
        <v>616</v>
      </c>
      <c r="H35" s="487" t="s">
        <v>617</v>
      </c>
      <c r="I35" s="487" t="s">
        <v>618</v>
      </c>
      <c r="J35" s="487" t="s">
        <v>619</v>
      </c>
      <c r="K35" s="478" t="s">
        <v>580</v>
      </c>
      <c r="L35" s="480">
        <f>IF(K35=[1]Listas!B$4,[1]Listas!C$4,IF(K35=[1]Listas!B$5,[1]Listas!C$5,IF(K35=[1]Listas!B$6,[1]Listas!C$6,[1]Listas!C$7)))</f>
        <v>2</v>
      </c>
      <c r="M35" s="478" t="s">
        <v>620</v>
      </c>
      <c r="N35" s="480">
        <f>IF(M35=[1]Listas!D$4,[1]Listas!E$4,IF(M35=[1]Listas!D$5,[1]Listas!E$5,IF(M35=[1]Listas!D$6,[1]Listas!E$6,[1]Listas!E$7)))</f>
        <v>4</v>
      </c>
      <c r="O35" s="481">
        <f t="shared" si="0"/>
        <v>8</v>
      </c>
      <c r="P35" s="481" t="str">
        <f t="shared" si="1"/>
        <v>Medio</v>
      </c>
      <c r="Q35" s="482" t="s">
        <v>621</v>
      </c>
      <c r="R35" s="483">
        <f>IF(Q35=[1]Listas!F$4,[1]Listas!G$4,IF(Q35=[1]Listas!F$5,[1]Listas!G$5,IF(Q35=[1]Listas!F$6,[1]Listas!G$6,[1]Listas!G$7)))</f>
        <v>60</v>
      </c>
      <c r="S35" s="481">
        <f t="shared" si="2"/>
        <v>480</v>
      </c>
      <c r="T35" s="481" t="str">
        <f t="shared" si="3"/>
        <v>Corregir</v>
      </c>
      <c r="U35" s="481" t="str">
        <f>IF(S35&gt;=[1]Listas!AE$4,[1]Listas!AF$4,IF(S35&gt;=[1]Listas!AE$5,[1]Listas!AF$5,[1]Listas!AF$6))</f>
        <v>Aceptable con control</v>
      </c>
      <c r="V35" s="484">
        <v>1</v>
      </c>
      <c r="W35" s="484">
        <v>0</v>
      </c>
      <c r="X35" s="484">
        <v>0</v>
      </c>
      <c r="Y35" s="479" t="s">
        <v>622</v>
      </c>
      <c r="Z35" s="478" t="s">
        <v>604</v>
      </c>
      <c r="AA35" s="479"/>
      <c r="AB35" s="479"/>
      <c r="AC35" s="479"/>
      <c r="AD35" s="488" t="s">
        <v>623</v>
      </c>
      <c r="AE35" s="489" t="s">
        <v>624</v>
      </c>
    </row>
    <row r="36" spans="1:31" ht="38.25" hidden="1" x14ac:dyDescent="0.2">
      <c r="A36" s="477"/>
      <c r="B36" s="477"/>
      <c r="C36" s="478" t="s">
        <v>604</v>
      </c>
      <c r="D36" s="478" t="s">
        <v>632</v>
      </c>
      <c r="E36" s="479" t="s">
        <v>691</v>
      </c>
      <c r="F36" s="478" t="s">
        <v>607</v>
      </c>
      <c r="G36" s="479" t="s">
        <v>634</v>
      </c>
      <c r="H36" s="479"/>
      <c r="I36" s="479"/>
      <c r="J36" s="479"/>
      <c r="K36" s="478" t="s">
        <v>610</v>
      </c>
      <c r="L36" s="480">
        <f>IF(K36=[1]Listas!B$4,[1]Listas!C$4,IF(K36=[1]Listas!B$5,[1]Listas!C$5,IF(K36=[1]Listas!B$6,[1]Listas!C$6,[1]Listas!C$7)))</f>
        <v>0</v>
      </c>
      <c r="M36" s="478" t="s">
        <v>636</v>
      </c>
      <c r="N36" s="480">
        <f>IF(M36=[1]Listas!D$4,[1]Listas!E$4,IF(M36=[1]Listas!D$5,[1]Listas!E$5,IF(M36=[1]Listas!D$6,[1]Listas!E$6,[1]Listas!E$7)))</f>
        <v>2</v>
      </c>
      <c r="O36" s="481">
        <f t="shared" si="0"/>
        <v>0</v>
      </c>
      <c r="P36" s="481" t="str">
        <f t="shared" si="1"/>
        <v>Sin Valor</v>
      </c>
      <c r="Q36" s="482" t="s">
        <v>612</v>
      </c>
      <c r="R36" s="483">
        <f>IF(Q36=[1]Listas!F$4,[1]Listas!G$4,IF(Q36=[1]Listas!F$5,[1]Listas!G$5,IF(Q36=[1]Listas!F$6,[1]Listas!G$6,[1]Listas!G$7)))</f>
        <v>10</v>
      </c>
      <c r="S36" s="481">
        <f t="shared" si="2"/>
        <v>0</v>
      </c>
      <c r="T36" s="481" t="str">
        <f t="shared" si="3"/>
        <v>Mantener</v>
      </c>
      <c r="U36" s="481" t="str">
        <f>IF(S36&gt;=[1]Listas!AE$4,[1]Listas!AF$4,IF(S36&gt;=[1]Listas!AE$5,[1]Listas!AF$5,[1]Listas!AF$6))</f>
        <v>Aceptable</v>
      </c>
      <c r="V36" s="484">
        <v>1</v>
      </c>
      <c r="W36" s="484">
        <v>0</v>
      </c>
      <c r="X36" s="484">
        <v>0</v>
      </c>
      <c r="Y36" s="479" t="s">
        <v>637</v>
      </c>
      <c r="Z36" s="478" t="s">
        <v>604</v>
      </c>
      <c r="AA36" s="479"/>
      <c r="AB36" s="479"/>
      <c r="AC36" s="491"/>
      <c r="AD36" s="485" t="s">
        <v>638</v>
      </c>
      <c r="AE36" s="479"/>
    </row>
    <row r="37" spans="1:31" ht="76.5" hidden="1" x14ac:dyDescent="0.2">
      <c r="A37" s="477"/>
      <c r="B37" s="477"/>
      <c r="C37" s="478" t="s">
        <v>604</v>
      </c>
      <c r="D37" s="478" t="s">
        <v>639</v>
      </c>
      <c r="E37" s="479" t="s">
        <v>692</v>
      </c>
      <c r="F37" s="478" t="s">
        <v>641</v>
      </c>
      <c r="G37" s="479" t="s">
        <v>642</v>
      </c>
      <c r="H37" s="479"/>
      <c r="I37" s="479"/>
      <c r="J37" s="479"/>
      <c r="K37" s="478" t="s">
        <v>580</v>
      </c>
      <c r="L37" s="480">
        <f>IF(K37=[1]Listas!B$4,[1]Listas!C$4,IF(K37=[1]Listas!B$5,[1]Listas!C$5,IF(K37=[1]Listas!B$6,[1]Listas!C$6,[1]Listas!C$7)))</f>
        <v>2</v>
      </c>
      <c r="M37" s="478" t="s">
        <v>620</v>
      </c>
      <c r="N37" s="480">
        <f>IF(M37=[1]Listas!D$4,[1]Listas!E$4,IF(M37=[1]Listas!D$5,[1]Listas!E$5,IF(M37=[1]Listas!D$6,[1]Listas!E$6,[1]Listas!E$7)))</f>
        <v>4</v>
      </c>
      <c r="O37" s="481">
        <f t="shared" si="0"/>
        <v>8</v>
      </c>
      <c r="P37" s="481" t="str">
        <f t="shared" si="1"/>
        <v>Medio</v>
      </c>
      <c r="Q37" s="482" t="s">
        <v>645</v>
      </c>
      <c r="R37" s="483">
        <f>IF(Q37=[1]Listas!F$4,[1]Listas!G$4,IF(Q37=[1]Listas!F$5,[1]Listas!G$5,IF(Q37=[1]Listas!F$6,[1]Listas!G$6,[1]Listas!G$7)))</f>
        <v>25</v>
      </c>
      <c r="S37" s="481">
        <f t="shared" si="2"/>
        <v>200</v>
      </c>
      <c r="T37" s="481" t="str">
        <f t="shared" si="3"/>
        <v>Corregir</v>
      </c>
      <c r="U37" s="481" t="str">
        <f>IF(S37&gt;=[1]Listas!AE$4,[1]Listas!AF$4,IF(S37&gt;=[1]Listas!AE$5,[1]Listas!AF$5,[1]Listas!AF$6))</f>
        <v>Aceptable con control</v>
      </c>
      <c r="V37" s="484">
        <v>1</v>
      </c>
      <c r="W37" s="484">
        <v>0</v>
      </c>
      <c r="X37" s="484">
        <v>0</v>
      </c>
      <c r="Y37" s="479" t="s">
        <v>646</v>
      </c>
      <c r="Z37" s="478" t="s">
        <v>604</v>
      </c>
      <c r="AA37" s="479"/>
      <c r="AB37" s="479"/>
      <c r="AC37" s="479"/>
      <c r="AD37" s="485" t="s">
        <v>647</v>
      </c>
      <c r="AE37" s="479"/>
    </row>
    <row r="38" spans="1:31" ht="76.5" hidden="1" x14ac:dyDescent="0.2">
      <c r="A38" s="477"/>
      <c r="B38" s="477"/>
      <c r="C38" s="478" t="s">
        <v>604</v>
      </c>
      <c r="D38" s="478" t="s">
        <v>693</v>
      </c>
      <c r="E38" s="479" t="s">
        <v>694</v>
      </c>
      <c r="F38" s="478" t="s">
        <v>641</v>
      </c>
      <c r="G38" s="479" t="s">
        <v>642</v>
      </c>
      <c r="H38" s="479"/>
      <c r="I38" s="479"/>
      <c r="J38" s="479"/>
      <c r="K38" s="478" t="s">
        <v>580</v>
      </c>
      <c r="L38" s="480">
        <f>IF(K38=[1]Listas!B$4,[1]Listas!C$4,IF(K38=[1]Listas!B$5,[1]Listas!C$5,IF(K38=[1]Listas!B$6,[1]Listas!C$6,[1]Listas!C$7)))</f>
        <v>2</v>
      </c>
      <c r="M38" s="478" t="s">
        <v>620</v>
      </c>
      <c r="N38" s="480">
        <f>IF(M38=[1]Listas!D$4,[1]Listas!E$4,IF(M38=[1]Listas!D$5,[1]Listas!E$5,IF(M38=[1]Listas!D$6,[1]Listas!E$6,[1]Listas!E$7)))</f>
        <v>4</v>
      </c>
      <c r="O38" s="481">
        <f t="shared" si="0"/>
        <v>8</v>
      </c>
      <c r="P38" s="481" t="str">
        <f t="shared" si="1"/>
        <v>Medio</v>
      </c>
      <c r="Q38" s="482" t="s">
        <v>645</v>
      </c>
      <c r="R38" s="483">
        <f>IF(Q38=[1]Listas!F$4,[1]Listas!G$4,IF(Q38=[1]Listas!F$5,[1]Listas!G$5,IF(Q38=[1]Listas!F$6,[1]Listas!G$6,[1]Listas!G$7)))</f>
        <v>25</v>
      </c>
      <c r="S38" s="481">
        <f t="shared" si="2"/>
        <v>200</v>
      </c>
      <c r="T38" s="481" t="str">
        <f t="shared" si="3"/>
        <v>Corregir</v>
      </c>
      <c r="U38" s="481" t="str">
        <f>IF(S38&gt;=[1]Listas!AE$4,[1]Listas!AF$4,IF(S38&gt;=[1]Listas!AE$5,[1]Listas!AF$5,[1]Listas!AF$6))</f>
        <v>Aceptable con control</v>
      </c>
      <c r="V38" s="484">
        <v>1</v>
      </c>
      <c r="W38" s="484">
        <v>0</v>
      </c>
      <c r="X38" s="484">
        <v>0</v>
      </c>
      <c r="Y38" s="479" t="s">
        <v>652</v>
      </c>
      <c r="Z38" s="478" t="s">
        <v>63</v>
      </c>
      <c r="AA38" s="479"/>
      <c r="AB38" s="479"/>
      <c r="AC38" s="491"/>
      <c r="AD38" s="485" t="s">
        <v>647</v>
      </c>
      <c r="AE38" s="479"/>
    </row>
    <row r="39" spans="1:31" ht="38.25" hidden="1" x14ac:dyDescent="0.2">
      <c r="A39" s="477"/>
      <c r="B39" s="477"/>
      <c r="C39" s="478" t="s">
        <v>604</v>
      </c>
      <c r="D39" s="478" t="s">
        <v>654</v>
      </c>
      <c r="E39" s="479" t="s">
        <v>655</v>
      </c>
      <c r="F39" s="478" t="s">
        <v>656</v>
      </c>
      <c r="G39" s="479" t="s">
        <v>657</v>
      </c>
      <c r="H39" s="479" t="s">
        <v>658</v>
      </c>
      <c r="I39" s="479"/>
      <c r="J39" s="479"/>
      <c r="K39" s="478" t="s">
        <v>695</v>
      </c>
      <c r="L39" s="480">
        <f>IF(K39=[1]Listas!B$4,[1]Listas!C$4,IF(K39=[1]Listas!B$5,[1]Listas!C$5,IF(K39=[1]Listas!B$6,[1]Listas!C$6,[1]Listas!C$7)))</f>
        <v>6</v>
      </c>
      <c r="M39" s="478" t="s">
        <v>611</v>
      </c>
      <c r="N39" s="480">
        <f>IF(M39=[1]Listas!D$4,[1]Listas!E$4,IF(M39=[1]Listas!D$5,[1]Listas!E$5,IF(M39=[1]Listas!D$6,[1]Listas!E$6,[1]Listas!E$7)))</f>
        <v>3</v>
      </c>
      <c r="O39" s="481">
        <f t="shared" si="0"/>
        <v>18</v>
      </c>
      <c r="P39" s="481" t="str">
        <f t="shared" si="1"/>
        <v>Alto</v>
      </c>
      <c r="Q39" s="482" t="s">
        <v>645</v>
      </c>
      <c r="R39" s="483">
        <f>IF(Q39=[1]Listas!F$4,[1]Listas!G$4,IF(Q39=[1]Listas!F$5,[1]Listas!G$5,IF(Q39=[1]Listas!F$6,[1]Listas!G$6,[1]Listas!G$7)))</f>
        <v>25</v>
      </c>
      <c r="S39" s="481">
        <f t="shared" si="2"/>
        <v>450</v>
      </c>
      <c r="T39" s="481" t="str">
        <f t="shared" si="3"/>
        <v>Corregir</v>
      </c>
      <c r="U39" s="481" t="str">
        <f>IF(S39&gt;=[1]Listas!AE$4,[1]Listas!AF$4,IF(S39&gt;=[1]Listas!AE$5,[1]Listas!AF$5,[1]Listas!AF$6))</f>
        <v>Aceptable con control</v>
      </c>
      <c r="V39" s="484">
        <v>1</v>
      </c>
      <c r="W39" s="484">
        <v>0</v>
      </c>
      <c r="X39" s="484">
        <v>0</v>
      </c>
      <c r="Y39" s="479" t="s">
        <v>659</v>
      </c>
      <c r="Z39" s="478" t="s">
        <v>63</v>
      </c>
      <c r="AA39" s="479"/>
      <c r="AB39" s="479"/>
      <c r="AC39" s="491"/>
      <c r="AD39" s="479" t="s">
        <v>660</v>
      </c>
      <c r="AE39" s="491"/>
    </row>
    <row r="40" spans="1:31" ht="38.25" hidden="1" x14ac:dyDescent="0.2">
      <c r="A40" s="477"/>
      <c r="B40" s="477"/>
      <c r="C40" s="478" t="s">
        <v>604</v>
      </c>
      <c r="D40" s="478" t="s">
        <v>661</v>
      </c>
      <c r="E40" s="479" t="s">
        <v>662</v>
      </c>
      <c r="F40" s="478" t="s">
        <v>663</v>
      </c>
      <c r="G40" s="479" t="s">
        <v>664</v>
      </c>
      <c r="H40" s="479"/>
      <c r="I40" s="479"/>
      <c r="J40" s="479"/>
      <c r="K40" s="478" t="s">
        <v>610</v>
      </c>
      <c r="L40" s="480">
        <f>IF(K40=[1]Listas!B$4,[1]Listas!C$4,IF(K40=[1]Listas!B$5,[1]Listas!C$5,IF(K40=[1]Listas!B$6,[1]Listas!C$6,[1]Listas!C$7)))</f>
        <v>0</v>
      </c>
      <c r="M40" s="478" t="s">
        <v>665</v>
      </c>
      <c r="N40" s="480">
        <f>IF(M40=[1]Listas!D$4,[1]Listas!E$4,IF(M40=[1]Listas!D$5,[1]Listas!E$5,IF(M40=[1]Listas!D$6,[1]Listas!E$6,[1]Listas!E$7)))</f>
        <v>1</v>
      </c>
      <c r="O40" s="481">
        <f t="shared" si="0"/>
        <v>0</v>
      </c>
      <c r="P40" s="481" t="str">
        <f t="shared" si="1"/>
        <v>Sin Valor</v>
      </c>
      <c r="Q40" s="482" t="s">
        <v>612</v>
      </c>
      <c r="R40" s="483">
        <f>IF(Q40=[1]Listas!F$4,[1]Listas!G$4,IF(Q40=[1]Listas!F$5,[1]Listas!G$5,IF(Q40=[1]Listas!F$6,[1]Listas!G$6,[1]Listas!G$7)))</f>
        <v>10</v>
      </c>
      <c r="S40" s="481">
        <f t="shared" si="2"/>
        <v>0</v>
      </c>
      <c r="T40" s="481" t="str">
        <f t="shared" si="3"/>
        <v>Mantener</v>
      </c>
      <c r="U40" s="481" t="str">
        <f>IF(S40&gt;=[1]Listas!AE$4,[1]Listas!AF$4,IF(S40&gt;=[1]Listas!AE$5,[1]Listas!AF$5,[1]Listas!AF$6))</f>
        <v>Aceptable</v>
      </c>
      <c r="V40" s="484">
        <v>1</v>
      </c>
      <c r="W40" s="484">
        <v>0</v>
      </c>
      <c r="X40" s="484">
        <v>0</v>
      </c>
      <c r="Y40" s="479" t="s">
        <v>664</v>
      </c>
      <c r="Z40" s="478" t="s">
        <v>604</v>
      </c>
      <c r="AA40" s="479"/>
      <c r="AB40" s="479"/>
      <c r="AC40" s="479"/>
      <c r="AD40" s="479" t="s">
        <v>666</v>
      </c>
      <c r="AE40" s="479"/>
    </row>
    <row r="41" spans="1:31" ht="38.25" hidden="1" x14ac:dyDescent="0.2">
      <c r="A41" s="477"/>
      <c r="B41" s="477"/>
      <c r="C41" s="478" t="s">
        <v>604</v>
      </c>
      <c r="D41" s="478" t="s">
        <v>667</v>
      </c>
      <c r="E41" s="479" t="s">
        <v>687</v>
      </c>
      <c r="F41" s="478" t="s">
        <v>663</v>
      </c>
      <c r="G41" s="479" t="s">
        <v>669</v>
      </c>
      <c r="H41" s="479"/>
      <c r="I41" s="479" t="s">
        <v>670</v>
      </c>
      <c r="J41" s="479"/>
      <c r="K41" s="478" t="s">
        <v>610</v>
      </c>
      <c r="L41" s="480">
        <f>IF(K41=[1]Listas!B$4,[1]Listas!C$4,IF(K41=[1]Listas!B$5,[1]Listas!C$5,IF(K41=[1]Listas!B$6,[1]Listas!C$6,[1]Listas!C$7)))</f>
        <v>0</v>
      </c>
      <c r="M41" s="478" t="s">
        <v>665</v>
      </c>
      <c r="N41" s="480">
        <f>IF(M41=[1]Listas!D$4,[1]Listas!E$4,IF(M41=[1]Listas!D$5,[1]Listas!E$5,IF(M41=[1]Listas!D$6,[1]Listas!E$6,[1]Listas!E$7)))</f>
        <v>1</v>
      </c>
      <c r="O41" s="481">
        <f t="shared" si="0"/>
        <v>0</v>
      </c>
      <c r="P41" s="481" t="str">
        <f t="shared" si="1"/>
        <v>Sin Valor</v>
      </c>
      <c r="Q41" s="482" t="s">
        <v>612</v>
      </c>
      <c r="R41" s="483">
        <f>IF(Q41=[1]Listas!F$4,[1]Listas!G$4,IF(Q41=[1]Listas!F$5,[1]Listas!G$5,IF(Q41=[1]Listas!F$6,[1]Listas!G$6,[1]Listas!G$7)))</f>
        <v>10</v>
      </c>
      <c r="S41" s="481">
        <f t="shared" si="2"/>
        <v>0</v>
      </c>
      <c r="T41" s="481" t="str">
        <f t="shared" si="3"/>
        <v>Mantener</v>
      </c>
      <c r="U41" s="481" t="str">
        <f>IF(S41&gt;=[1]Listas!AE$4,[1]Listas!AF$4,IF(S41&gt;=[1]Listas!AE$5,[1]Listas!AF$5,[1]Listas!AF$6))</f>
        <v>Aceptable</v>
      </c>
      <c r="V41" s="484">
        <v>1</v>
      </c>
      <c r="W41" s="484">
        <v>0</v>
      </c>
      <c r="X41" s="484">
        <v>0</v>
      </c>
      <c r="Y41" s="479" t="s">
        <v>669</v>
      </c>
      <c r="Z41" s="478" t="s">
        <v>604</v>
      </c>
      <c r="AA41" s="479"/>
      <c r="AB41" s="479"/>
      <c r="AC41" s="479"/>
      <c r="AD41" s="479"/>
      <c r="AE41" s="479"/>
    </row>
    <row r="42" spans="1:31" ht="51" hidden="1" x14ac:dyDescent="0.2">
      <c r="A42" s="477"/>
      <c r="B42" s="477"/>
      <c r="C42" s="478" t="s">
        <v>604</v>
      </c>
      <c r="D42" s="478" t="s">
        <v>696</v>
      </c>
      <c r="E42" s="479" t="s">
        <v>697</v>
      </c>
      <c r="F42" s="478" t="s">
        <v>698</v>
      </c>
      <c r="G42" s="479" t="s">
        <v>699</v>
      </c>
      <c r="H42" s="479"/>
      <c r="I42" s="479"/>
      <c r="J42" s="479"/>
      <c r="K42" s="478" t="s">
        <v>695</v>
      </c>
      <c r="L42" s="480">
        <f>IF(K42=[1]Listas!B$4,[1]Listas!C$4,IF(K42=[1]Listas!B$5,[1]Listas!C$5,IF(K42=[1]Listas!B$6,[1]Listas!C$6,[1]Listas!C$7)))</f>
        <v>6</v>
      </c>
      <c r="M42" s="478" t="s">
        <v>611</v>
      </c>
      <c r="N42" s="480">
        <f>IF(M42=[1]Listas!D$4,[1]Listas!E$4,IF(M42=[1]Listas!D$5,[1]Listas!E$5,IF(M42=[1]Listas!D$6,[1]Listas!E$6,[1]Listas!E$7)))</f>
        <v>3</v>
      </c>
      <c r="O42" s="481">
        <f t="shared" si="0"/>
        <v>18</v>
      </c>
      <c r="P42" s="481" t="str">
        <f t="shared" si="1"/>
        <v>Alto</v>
      </c>
      <c r="Q42" s="482" t="s">
        <v>645</v>
      </c>
      <c r="R42" s="483">
        <f>IF(Q42=[1]Listas!F$4,[1]Listas!G$4,IF(Q42=[1]Listas!F$5,[1]Listas!G$5,IF(Q42=[1]Listas!F$6,[1]Listas!G$6,[1]Listas!G$7)))</f>
        <v>25</v>
      </c>
      <c r="S42" s="481">
        <f t="shared" si="2"/>
        <v>450</v>
      </c>
      <c r="T42" s="481" t="str">
        <f t="shared" si="3"/>
        <v>Corregir</v>
      </c>
      <c r="U42" s="481" t="str">
        <f>IF(S42&gt;=[1]Listas!AE$4,[1]Listas!AF$4,IF(S42&gt;=[1]Listas!AE$5,[1]Listas!AF$5,[1]Listas!AF$6))</f>
        <v>Aceptable con control</v>
      </c>
      <c r="V42" s="484">
        <v>1</v>
      </c>
      <c r="W42" s="484">
        <v>0</v>
      </c>
      <c r="X42" s="484">
        <v>0</v>
      </c>
      <c r="Y42" s="479" t="s">
        <v>699</v>
      </c>
      <c r="Z42" s="478" t="s">
        <v>604</v>
      </c>
      <c r="AA42" s="479"/>
      <c r="AB42" s="479"/>
      <c r="AC42" s="479"/>
      <c r="AD42" s="479" t="s">
        <v>700</v>
      </c>
      <c r="AE42" s="479"/>
    </row>
    <row r="43" spans="1:31" ht="38.25" hidden="1" x14ac:dyDescent="0.2">
      <c r="A43" s="477"/>
      <c r="B43" s="477"/>
      <c r="C43" s="478" t="s">
        <v>604</v>
      </c>
      <c r="D43" s="478" t="s">
        <v>701</v>
      </c>
      <c r="E43" s="479" t="s">
        <v>702</v>
      </c>
      <c r="F43" s="478" t="s">
        <v>656</v>
      </c>
      <c r="G43" s="479" t="s">
        <v>664</v>
      </c>
      <c r="H43" s="479"/>
      <c r="I43" s="479"/>
      <c r="J43" s="479"/>
      <c r="K43" s="478" t="s">
        <v>695</v>
      </c>
      <c r="L43" s="480">
        <f>IF(K43=[1]Listas!B$4,[1]Listas!C$4,IF(K43=[1]Listas!B$5,[1]Listas!C$5,IF(K43=[1]Listas!B$6,[1]Listas!C$6,[1]Listas!C$7)))</f>
        <v>6</v>
      </c>
      <c r="M43" s="478" t="s">
        <v>611</v>
      </c>
      <c r="N43" s="480">
        <f>IF(M43=[1]Listas!D$4,[1]Listas!E$4,IF(M43=[1]Listas!D$5,[1]Listas!E$5,IF(M43=[1]Listas!D$6,[1]Listas!E$6,[1]Listas!E$7)))</f>
        <v>3</v>
      </c>
      <c r="O43" s="481">
        <f t="shared" si="0"/>
        <v>18</v>
      </c>
      <c r="P43" s="481" t="str">
        <f t="shared" si="1"/>
        <v>Alto</v>
      </c>
      <c r="Q43" s="482" t="s">
        <v>645</v>
      </c>
      <c r="R43" s="483">
        <f>IF(Q43=[1]Listas!F$4,[1]Listas!G$4,IF(Q43=[1]Listas!F$5,[1]Listas!G$5,IF(Q43=[1]Listas!F$6,[1]Listas!G$6,[1]Listas!G$7)))</f>
        <v>25</v>
      </c>
      <c r="S43" s="481">
        <f t="shared" si="2"/>
        <v>450</v>
      </c>
      <c r="T43" s="481" t="str">
        <f t="shared" si="3"/>
        <v>Corregir</v>
      </c>
      <c r="U43" s="481" t="str">
        <f>IF(S43&gt;=[1]Listas!AE$4,[1]Listas!AF$4,IF(S43&gt;=[1]Listas!AE$5,[1]Listas!AF$5,[1]Listas!AF$6))</f>
        <v>Aceptable con control</v>
      </c>
      <c r="V43" s="484">
        <v>1</v>
      </c>
      <c r="W43" s="484">
        <v>0</v>
      </c>
      <c r="X43" s="484">
        <v>0</v>
      </c>
      <c r="Y43" s="479" t="s">
        <v>664</v>
      </c>
      <c r="Z43" s="478" t="s">
        <v>604</v>
      </c>
      <c r="AA43" s="479"/>
      <c r="AB43" s="479"/>
      <c r="AC43" s="479"/>
      <c r="AD43" s="479" t="s">
        <v>700</v>
      </c>
      <c r="AE43" s="479"/>
    </row>
    <row r="44" spans="1:31" ht="51" hidden="1" x14ac:dyDescent="0.2">
      <c r="A44" s="477"/>
      <c r="B44" s="477"/>
      <c r="C44" s="478" t="s">
        <v>604</v>
      </c>
      <c r="D44" s="478" t="s">
        <v>672</v>
      </c>
      <c r="E44" s="479" t="s">
        <v>673</v>
      </c>
      <c r="F44" s="478" t="s">
        <v>656</v>
      </c>
      <c r="G44" s="479" t="s">
        <v>674</v>
      </c>
      <c r="H44" s="479"/>
      <c r="I44" s="479" t="s">
        <v>675</v>
      </c>
      <c r="J44" s="479"/>
      <c r="K44" s="478" t="s">
        <v>610</v>
      </c>
      <c r="L44" s="480">
        <f>IF(K44=[1]Listas!B$4,[1]Listas!C$4,IF(K44=[1]Listas!B$5,[1]Listas!C$5,IF(K44=[1]Listas!B$6,[1]Listas!C$6,[1]Listas!C$7)))</f>
        <v>0</v>
      </c>
      <c r="M44" s="478" t="s">
        <v>665</v>
      </c>
      <c r="N44" s="480">
        <f>IF(M44=[1]Listas!D$4,[1]Listas!E$4,IF(M44=[1]Listas!D$5,[1]Listas!E$5,IF(M44=[1]Listas!D$6,[1]Listas!E$6,[1]Listas!E$7)))</f>
        <v>1</v>
      </c>
      <c r="O44" s="481">
        <f t="shared" si="0"/>
        <v>0</v>
      </c>
      <c r="P44" s="481" t="str">
        <f t="shared" si="1"/>
        <v>Sin Valor</v>
      </c>
      <c r="Q44" s="482" t="s">
        <v>676</v>
      </c>
      <c r="R44" s="483">
        <f>IF(Q44=[1]Listas!F$4,[1]Listas!G$4,IF(Q44=[1]Listas!F$5,[1]Listas!G$5,IF(Q44=[1]Listas!F$6,[1]Listas!G$6,[1]Listas!G$7)))</f>
        <v>100</v>
      </c>
      <c r="S44" s="481">
        <f t="shared" si="2"/>
        <v>0</v>
      </c>
      <c r="T44" s="481" t="str">
        <f t="shared" si="3"/>
        <v>Mantener</v>
      </c>
      <c r="U44" s="481" t="str">
        <f>IF(S44&gt;=[1]Listas!AE$4,[1]Listas!AF$4,IF(S44&gt;=[1]Listas!AE$5,[1]Listas!AF$5,[1]Listas!AF$6))</f>
        <v>Aceptable</v>
      </c>
      <c r="V44" s="484">
        <v>1</v>
      </c>
      <c r="W44" s="484">
        <v>0</v>
      </c>
      <c r="X44" s="484">
        <v>1</v>
      </c>
      <c r="Y44" s="479" t="s">
        <v>677</v>
      </c>
      <c r="Z44" s="478" t="s">
        <v>604</v>
      </c>
      <c r="AA44" s="479"/>
      <c r="AB44" s="479"/>
      <c r="AC44" s="479"/>
      <c r="AD44" s="479" t="s">
        <v>678</v>
      </c>
      <c r="AE44" s="479"/>
    </row>
    <row r="45" spans="1:31" ht="51" hidden="1" x14ac:dyDescent="0.2">
      <c r="A45" s="477" t="s">
        <v>703</v>
      </c>
      <c r="B45" s="477" t="s">
        <v>603</v>
      </c>
      <c r="C45" s="478" t="s">
        <v>604</v>
      </c>
      <c r="D45" s="478" t="s">
        <v>605</v>
      </c>
      <c r="E45" s="479" t="s">
        <v>606</v>
      </c>
      <c r="F45" s="478" t="s">
        <v>607</v>
      </c>
      <c r="G45" s="479" t="s">
        <v>608</v>
      </c>
      <c r="H45" s="479" t="s">
        <v>609</v>
      </c>
      <c r="I45" s="479"/>
      <c r="J45" s="479"/>
      <c r="K45" s="478" t="s">
        <v>610</v>
      </c>
      <c r="L45" s="480">
        <f>IF(K45=[1]Listas!B$4,[1]Listas!C$4,IF(K45=[1]Listas!B$5,[1]Listas!C$5,IF(K45=[1]Listas!B$6,[1]Listas!C$6,[1]Listas!C$7)))</f>
        <v>0</v>
      </c>
      <c r="M45" s="478" t="s">
        <v>611</v>
      </c>
      <c r="N45" s="480">
        <f>IF(M45=[1]Listas!D$4,[1]Listas!E$4,IF(M45=[1]Listas!D$5,[1]Listas!E$5,IF(M45=[1]Listas!D$6,[1]Listas!E$6,[1]Listas!E$7)))</f>
        <v>3</v>
      </c>
      <c r="O45" s="481">
        <f t="shared" si="0"/>
        <v>0</v>
      </c>
      <c r="P45" s="481" t="str">
        <f t="shared" si="1"/>
        <v>Sin Valor</v>
      </c>
      <c r="Q45" s="482" t="s">
        <v>612</v>
      </c>
      <c r="R45" s="483">
        <f>IF(Q45=[1]Listas!F$4,[1]Listas!G$4,IF(Q45=[1]Listas!F$5,[1]Listas!G$5,IF(Q45=[1]Listas!F$6,[1]Listas!G$6,[1]Listas!G$7)))</f>
        <v>10</v>
      </c>
      <c r="S45" s="481">
        <f t="shared" si="2"/>
        <v>0</v>
      </c>
      <c r="T45" s="481" t="str">
        <f t="shared" si="3"/>
        <v>Mantener</v>
      </c>
      <c r="U45" s="481" t="str">
        <f>IF(S45&gt;=[1]Listas!AE$4,[1]Listas!AF$4,IF(S45&gt;=[1]Listas!AE$5,[1]Listas!AF$5,[1]Listas!AF$6))</f>
        <v>Aceptable</v>
      </c>
      <c r="V45" s="484">
        <v>1</v>
      </c>
      <c r="W45" s="484">
        <v>0</v>
      </c>
      <c r="X45" s="484">
        <v>0</v>
      </c>
      <c r="Y45" s="479" t="s">
        <v>613</v>
      </c>
      <c r="Z45" s="478" t="s">
        <v>604</v>
      </c>
      <c r="AA45" s="479"/>
      <c r="AB45" s="479"/>
      <c r="AC45" s="479"/>
      <c r="AD45" s="485" t="s">
        <v>614</v>
      </c>
      <c r="AE45" s="479"/>
    </row>
    <row r="46" spans="1:31" ht="89.25" hidden="1" x14ac:dyDescent="0.2">
      <c r="A46" s="477"/>
      <c r="B46" s="477"/>
      <c r="C46" s="478" t="s">
        <v>604</v>
      </c>
      <c r="D46" s="478" t="s">
        <v>605</v>
      </c>
      <c r="E46" s="479" t="s">
        <v>615</v>
      </c>
      <c r="F46" s="478" t="s">
        <v>607</v>
      </c>
      <c r="G46" s="479" t="s">
        <v>616</v>
      </c>
      <c r="H46" s="487" t="s">
        <v>617</v>
      </c>
      <c r="I46" s="487" t="s">
        <v>618</v>
      </c>
      <c r="J46" s="487" t="s">
        <v>619</v>
      </c>
      <c r="K46" s="478" t="s">
        <v>580</v>
      </c>
      <c r="L46" s="480">
        <f>IF(K46=[1]Listas!B$4,[1]Listas!C$4,IF(K46=[1]Listas!B$5,[1]Listas!C$5,IF(K46=[1]Listas!B$6,[1]Listas!C$6,[1]Listas!C$7)))</f>
        <v>2</v>
      </c>
      <c r="M46" s="478" t="s">
        <v>620</v>
      </c>
      <c r="N46" s="480">
        <f>IF(M46=[1]Listas!D$4,[1]Listas!E$4,IF(M46=[1]Listas!D$5,[1]Listas!E$5,IF(M46=[1]Listas!D$6,[1]Listas!E$6,[1]Listas!E$7)))</f>
        <v>4</v>
      </c>
      <c r="O46" s="481">
        <f t="shared" si="0"/>
        <v>8</v>
      </c>
      <c r="P46" s="481" t="str">
        <f t="shared" si="1"/>
        <v>Medio</v>
      </c>
      <c r="Q46" s="482" t="s">
        <v>621</v>
      </c>
      <c r="R46" s="483">
        <f>IF(Q46=[1]Listas!F$4,[1]Listas!G$4,IF(Q46=[1]Listas!F$5,[1]Listas!G$5,IF(Q46=[1]Listas!F$6,[1]Listas!G$6,[1]Listas!G$7)))</f>
        <v>60</v>
      </c>
      <c r="S46" s="481">
        <f t="shared" si="2"/>
        <v>480</v>
      </c>
      <c r="T46" s="481" t="str">
        <f t="shared" si="3"/>
        <v>Corregir</v>
      </c>
      <c r="U46" s="481" t="str">
        <f>IF(S46&gt;=[1]Listas!AE$4,[1]Listas!AF$4,IF(S46&gt;=[1]Listas!AE$5,[1]Listas!AF$5,[1]Listas!AF$6))</f>
        <v>Aceptable con control</v>
      </c>
      <c r="V46" s="484">
        <v>1</v>
      </c>
      <c r="W46" s="484">
        <v>0</v>
      </c>
      <c r="X46" s="484">
        <v>0</v>
      </c>
      <c r="Y46" s="479" t="s">
        <v>622</v>
      </c>
      <c r="Z46" s="478" t="s">
        <v>604</v>
      </c>
      <c r="AA46" s="479"/>
      <c r="AB46" s="479"/>
      <c r="AC46" s="479"/>
      <c r="AD46" s="488" t="s">
        <v>623</v>
      </c>
      <c r="AE46" s="489" t="s">
        <v>624</v>
      </c>
    </row>
    <row r="47" spans="1:31" ht="51" hidden="1" x14ac:dyDescent="0.2">
      <c r="A47" s="477"/>
      <c r="B47" s="477"/>
      <c r="C47" s="478" t="s">
        <v>604</v>
      </c>
      <c r="D47" s="478" t="s">
        <v>625</v>
      </c>
      <c r="E47" s="479" t="s">
        <v>626</v>
      </c>
      <c r="F47" s="478" t="s">
        <v>607</v>
      </c>
      <c r="G47" s="479" t="s">
        <v>627</v>
      </c>
      <c r="H47" s="479" t="s">
        <v>628</v>
      </c>
      <c r="I47" s="479"/>
      <c r="J47" s="479"/>
      <c r="K47" s="478" t="s">
        <v>610</v>
      </c>
      <c r="L47" s="480">
        <f>IF(K47=[1]Listas!B$4,[1]Listas!C$4,IF(K47=[1]Listas!B$5,[1]Listas!C$5,IF(K47=[1]Listas!B$6,[1]Listas!C$6,[1]Listas!C$7)))</f>
        <v>0</v>
      </c>
      <c r="M47" s="478" t="s">
        <v>611</v>
      </c>
      <c r="N47" s="480">
        <f>IF(M47=[1]Listas!D$4,[1]Listas!E$4,IF(M47=[1]Listas!D$5,[1]Listas!E$5,IF(M47=[1]Listas!D$6,[1]Listas!E$6,[1]Listas!E$7)))</f>
        <v>3</v>
      </c>
      <c r="O47" s="481">
        <f t="shared" si="0"/>
        <v>0</v>
      </c>
      <c r="P47" s="481" t="str">
        <f t="shared" si="1"/>
        <v>Sin Valor</v>
      </c>
      <c r="Q47" s="482" t="s">
        <v>612</v>
      </c>
      <c r="R47" s="483">
        <f>IF(Q47=[1]Listas!F$4,[1]Listas!G$4,IF(Q47=[1]Listas!F$5,[1]Listas!G$5,IF(Q47=[1]Listas!F$6,[1]Listas!G$6,[1]Listas!G$7)))</f>
        <v>10</v>
      </c>
      <c r="S47" s="481">
        <f t="shared" si="2"/>
        <v>0</v>
      </c>
      <c r="T47" s="481" t="str">
        <f t="shared" si="3"/>
        <v>Mantener</v>
      </c>
      <c r="U47" s="481" t="str">
        <f>IF(S47&gt;=[1]Listas!AE$4,[1]Listas!AF$4,IF(S47&gt;=[1]Listas!AE$5,[1]Listas!AF$5,[1]Listas!AF$6))</f>
        <v>Aceptable</v>
      </c>
      <c r="V47" s="484">
        <v>1</v>
      </c>
      <c r="W47" s="484">
        <v>0</v>
      </c>
      <c r="X47" s="484">
        <v>0</v>
      </c>
      <c r="Y47" s="479" t="s">
        <v>629</v>
      </c>
      <c r="Z47" s="478" t="s">
        <v>604</v>
      </c>
      <c r="AA47" s="479"/>
      <c r="AB47" s="479"/>
      <c r="AC47" s="485" t="s">
        <v>630</v>
      </c>
      <c r="AD47" s="485" t="s">
        <v>631</v>
      </c>
      <c r="AE47" s="479"/>
    </row>
    <row r="48" spans="1:31" ht="38.25" hidden="1" x14ac:dyDescent="0.2">
      <c r="A48" s="477"/>
      <c r="B48" s="477"/>
      <c r="C48" s="478" t="s">
        <v>604</v>
      </c>
      <c r="D48" s="478" t="s">
        <v>632</v>
      </c>
      <c r="E48" s="479" t="s">
        <v>633</v>
      </c>
      <c r="F48" s="478" t="s">
        <v>607</v>
      </c>
      <c r="G48" s="479" t="s">
        <v>634</v>
      </c>
      <c r="H48" s="479"/>
      <c r="I48" s="479"/>
      <c r="J48" s="479"/>
      <c r="K48" s="478" t="s">
        <v>695</v>
      </c>
      <c r="L48" s="480">
        <f>IF(K48=[1]Listas!B$4,[1]Listas!C$4,IF(K48=[1]Listas!B$5,[1]Listas!C$5,IF(K48=[1]Listas!B$6,[1]Listas!C$6,[1]Listas!C$7)))</f>
        <v>6</v>
      </c>
      <c r="M48" s="478" t="s">
        <v>611</v>
      </c>
      <c r="N48" s="480">
        <f>IF(M48=[1]Listas!D$4,[1]Listas!E$4,IF(M48=[1]Listas!D$5,[1]Listas!E$5,IF(M48=[1]Listas!D$6,[1]Listas!E$6,[1]Listas!E$7)))</f>
        <v>3</v>
      </c>
      <c r="O48" s="481">
        <f t="shared" si="0"/>
        <v>18</v>
      </c>
      <c r="P48" s="481" t="str">
        <f t="shared" si="1"/>
        <v>Alto</v>
      </c>
      <c r="Q48" s="482" t="s">
        <v>645</v>
      </c>
      <c r="R48" s="483">
        <f>IF(Q48=[1]Listas!F$4,[1]Listas!G$4,IF(Q48=[1]Listas!F$5,[1]Listas!G$5,IF(Q48=[1]Listas!F$6,[1]Listas!G$6,[1]Listas!G$7)))</f>
        <v>25</v>
      </c>
      <c r="S48" s="481">
        <f t="shared" si="2"/>
        <v>450</v>
      </c>
      <c r="T48" s="481" t="str">
        <f t="shared" si="3"/>
        <v>Corregir</v>
      </c>
      <c r="U48" s="481" t="str">
        <f>IF(S48&gt;=[1]Listas!AE$4,[1]Listas!AF$4,IF(S48&gt;=[1]Listas!AE$5,[1]Listas!AF$5,[1]Listas!AF$6))</f>
        <v>Aceptable con control</v>
      </c>
      <c r="V48" s="484">
        <v>1</v>
      </c>
      <c r="W48" s="484">
        <v>0</v>
      </c>
      <c r="X48" s="484">
        <v>0</v>
      </c>
      <c r="Y48" s="479" t="s">
        <v>637</v>
      </c>
      <c r="Z48" s="478" t="s">
        <v>604</v>
      </c>
      <c r="AA48" s="479"/>
      <c r="AB48" s="479"/>
      <c r="AC48" s="491"/>
      <c r="AD48" s="485" t="s">
        <v>638</v>
      </c>
      <c r="AE48" s="479"/>
    </row>
    <row r="49" spans="1:31" ht="38.25" hidden="1" x14ac:dyDescent="0.2">
      <c r="A49" s="477"/>
      <c r="B49" s="477"/>
      <c r="C49" s="478" t="s">
        <v>604</v>
      </c>
      <c r="D49" s="478" t="s">
        <v>704</v>
      </c>
      <c r="E49" s="479" t="s">
        <v>705</v>
      </c>
      <c r="F49" s="478" t="s">
        <v>607</v>
      </c>
      <c r="G49" s="479" t="s">
        <v>634</v>
      </c>
      <c r="H49" s="479"/>
      <c r="I49" s="479"/>
      <c r="J49" s="479"/>
      <c r="K49" s="478" t="s">
        <v>695</v>
      </c>
      <c r="L49" s="480">
        <f>IF(K49=[1]Listas!B$4,[1]Listas!C$4,IF(K49=[1]Listas!B$5,[1]Listas!C$5,IF(K49=[1]Listas!B$6,[1]Listas!C$6,[1]Listas!C$7)))</f>
        <v>6</v>
      </c>
      <c r="M49" s="478" t="s">
        <v>611</v>
      </c>
      <c r="N49" s="480">
        <f>IF(M49=[1]Listas!D$4,[1]Listas!E$4,IF(M49=[1]Listas!D$5,[1]Listas!E$5,IF(M49=[1]Listas!D$6,[1]Listas!E$6,[1]Listas!E$7)))</f>
        <v>3</v>
      </c>
      <c r="O49" s="481">
        <f>N49*L49</f>
        <v>18</v>
      </c>
      <c r="P49" s="481" t="str">
        <f>IF((O49&gt;=24),"Muy Alto",IF((O49&gt;=10),"Alto",IF((O49&gt;=6),"Medio",IF((O49&gt;=2),"Bajo","Sin Valor"))))</f>
        <v>Alto</v>
      </c>
      <c r="Q49" s="482" t="s">
        <v>645</v>
      </c>
      <c r="R49" s="483">
        <f>IF(Q49=[1]Listas!F$4,[1]Listas!G$4,IF(Q49=[1]Listas!F$5,[1]Listas!G$5,IF(Q49=[1]Listas!F$6,[1]Listas!G$6,[1]Listas!G$7)))</f>
        <v>25</v>
      </c>
      <c r="S49" s="481">
        <f>+R49*O49</f>
        <v>450</v>
      </c>
      <c r="T49" s="481" t="str">
        <f t="shared" si="3"/>
        <v>Corregir</v>
      </c>
      <c r="U49" s="481" t="str">
        <f>IF(S49&gt;=[1]Listas!AE$4,[1]Listas!AF$4,IF(S49&gt;=[1]Listas!AE$5,[1]Listas!AF$5,[1]Listas!AF$6))</f>
        <v>Aceptable con control</v>
      </c>
      <c r="V49" s="484">
        <v>1</v>
      </c>
      <c r="W49" s="484">
        <v>0</v>
      </c>
      <c r="X49" s="484">
        <v>0</v>
      </c>
      <c r="Y49" s="479" t="s">
        <v>637</v>
      </c>
      <c r="Z49" s="478" t="s">
        <v>604</v>
      </c>
      <c r="AA49" s="479"/>
      <c r="AB49" s="479"/>
      <c r="AC49" s="491"/>
      <c r="AD49" s="485" t="s">
        <v>638</v>
      </c>
      <c r="AE49" s="479"/>
    </row>
    <row r="50" spans="1:31" ht="76.5" hidden="1" x14ac:dyDescent="0.2">
      <c r="A50" s="477"/>
      <c r="B50" s="477"/>
      <c r="C50" s="478" t="s">
        <v>604</v>
      </c>
      <c r="D50" s="478" t="s">
        <v>639</v>
      </c>
      <c r="E50" s="479" t="s">
        <v>640</v>
      </c>
      <c r="F50" s="478" t="s">
        <v>641</v>
      </c>
      <c r="G50" s="479" t="s">
        <v>642</v>
      </c>
      <c r="H50" s="479" t="s">
        <v>643</v>
      </c>
      <c r="I50" s="479" t="s">
        <v>644</v>
      </c>
      <c r="J50" s="479"/>
      <c r="K50" s="478" t="s">
        <v>580</v>
      </c>
      <c r="L50" s="480">
        <f>IF(K50=[1]Listas!B$4,[1]Listas!C$4,IF(K50=[1]Listas!B$5,[1]Listas!C$5,IF(K50=[1]Listas!B$6,[1]Listas!C$6,[1]Listas!C$7)))</f>
        <v>2</v>
      </c>
      <c r="M50" s="478" t="s">
        <v>636</v>
      </c>
      <c r="N50" s="480">
        <f>IF(M50=[1]Listas!D$4,[1]Listas!E$4,IF(M50=[1]Listas!D$5,[1]Listas!E$5,IF(M50=[1]Listas!D$6,[1]Listas!E$6,[1]Listas!E$7)))</f>
        <v>2</v>
      </c>
      <c r="O50" s="481">
        <f t="shared" si="0"/>
        <v>4</v>
      </c>
      <c r="P50" s="481" t="str">
        <f t="shared" si="1"/>
        <v>Bajo</v>
      </c>
      <c r="Q50" s="482" t="s">
        <v>645</v>
      </c>
      <c r="R50" s="483">
        <f>IF(Q50=[1]Listas!F$4,[1]Listas!G$4,IF(Q50=[1]Listas!F$5,[1]Listas!G$5,IF(Q50=[1]Listas!F$6,[1]Listas!G$6,[1]Listas!G$7)))</f>
        <v>25</v>
      </c>
      <c r="S50" s="481">
        <f t="shared" si="2"/>
        <v>100</v>
      </c>
      <c r="T50" s="481" t="str">
        <f t="shared" si="3"/>
        <v>Mejorar</v>
      </c>
      <c r="U50" s="481" t="str">
        <f>IF(S50&gt;=[1]Listas!AE$4,[1]Listas!AF$4,IF(S50&gt;=[1]Listas!AE$5,[1]Listas!AF$5,[1]Listas!AF$6))</f>
        <v>Aceptable</v>
      </c>
      <c r="V50" s="484">
        <v>1</v>
      </c>
      <c r="W50" s="484">
        <v>0</v>
      </c>
      <c r="X50" s="484">
        <v>0</v>
      </c>
      <c r="Y50" s="479" t="s">
        <v>646</v>
      </c>
      <c r="Z50" s="478" t="s">
        <v>604</v>
      </c>
      <c r="AA50" s="479"/>
      <c r="AB50" s="479"/>
      <c r="AC50" s="479" t="s">
        <v>644</v>
      </c>
      <c r="AD50" s="485" t="s">
        <v>647</v>
      </c>
      <c r="AE50" s="479"/>
    </row>
    <row r="51" spans="1:31" ht="76.5" hidden="1" x14ac:dyDescent="0.2">
      <c r="A51" s="477"/>
      <c r="B51" s="477"/>
      <c r="C51" s="478" t="s">
        <v>604</v>
      </c>
      <c r="D51" s="478" t="s">
        <v>648</v>
      </c>
      <c r="E51" s="479" t="s">
        <v>649</v>
      </c>
      <c r="F51" s="478" t="s">
        <v>641</v>
      </c>
      <c r="G51" s="479" t="s">
        <v>650</v>
      </c>
      <c r="H51" s="479"/>
      <c r="I51" s="479"/>
      <c r="J51" s="479" t="s">
        <v>651</v>
      </c>
      <c r="K51" s="478" t="s">
        <v>580</v>
      </c>
      <c r="L51" s="480">
        <f>IF(K51=[1]Listas!B$4,[1]Listas!C$4,IF(K51=[1]Listas!B$5,[1]Listas!C$5,IF(K51=[1]Listas!B$6,[1]Listas!C$6,[1]Listas!C$7)))</f>
        <v>2</v>
      </c>
      <c r="M51" s="478" t="s">
        <v>636</v>
      </c>
      <c r="N51" s="480">
        <f>IF(M51=[1]Listas!D$4,[1]Listas!E$4,IF(M51=[1]Listas!D$5,[1]Listas!E$5,IF(M51=[1]Listas!D$6,[1]Listas!E$6,[1]Listas!E$7)))</f>
        <v>2</v>
      </c>
      <c r="O51" s="481">
        <f t="shared" si="0"/>
        <v>4</v>
      </c>
      <c r="P51" s="481" t="str">
        <f t="shared" si="1"/>
        <v>Bajo</v>
      </c>
      <c r="Q51" s="482" t="s">
        <v>645</v>
      </c>
      <c r="R51" s="483">
        <f>IF(Q51=[1]Listas!F$4,[1]Listas!G$4,IF(Q51=[1]Listas!F$5,[1]Listas!G$5,IF(Q51=[1]Listas!F$6,[1]Listas!G$6,[1]Listas!G$7)))</f>
        <v>25</v>
      </c>
      <c r="S51" s="481">
        <f t="shared" si="2"/>
        <v>100</v>
      </c>
      <c r="T51" s="481" t="str">
        <f t="shared" si="3"/>
        <v>Mejorar</v>
      </c>
      <c r="U51" s="481" t="str">
        <f>IF(S51&gt;=[1]Listas!AE$4,[1]Listas!AF$4,IF(S51&gt;=[1]Listas!AE$5,[1]Listas!AF$5,[1]Listas!AF$6))</f>
        <v>Aceptable</v>
      </c>
      <c r="V51" s="484">
        <v>1</v>
      </c>
      <c r="W51" s="484">
        <v>0</v>
      </c>
      <c r="X51" s="484">
        <v>0</v>
      </c>
      <c r="Y51" s="479" t="s">
        <v>652</v>
      </c>
      <c r="Z51" s="478" t="s">
        <v>63</v>
      </c>
      <c r="AA51" s="479"/>
      <c r="AB51" s="479"/>
      <c r="AC51" s="479" t="s">
        <v>653</v>
      </c>
      <c r="AD51" s="485" t="s">
        <v>647</v>
      </c>
      <c r="AE51" s="479"/>
    </row>
    <row r="52" spans="1:31" ht="38.25" hidden="1" x14ac:dyDescent="0.2">
      <c r="A52" s="477"/>
      <c r="B52" s="477"/>
      <c r="C52" s="478" t="s">
        <v>604</v>
      </c>
      <c r="D52" s="478" t="s">
        <v>654</v>
      </c>
      <c r="E52" s="479" t="s">
        <v>655</v>
      </c>
      <c r="F52" s="478" t="s">
        <v>656</v>
      </c>
      <c r="G52" s="479" t="s">
        <v>657</v>
      </c>
      <c r="H52" s="479" t="s">
        <v>658</v>
      </c>
      <c r="I52" s="479"/>
      <c r="J52" s="479"/>
      <c r="K52" s="478" t="s">
        <v>610</v>
      </c>
      <c r="L52" s="480">
        <f>IF(K52=[1]Listas!B$4,[1]Listas!C$4,IF(K52=[1]Listas!B$5,[1]Listas!C$5,IF(K52=[1]Listas!B$6,[1]Listas!C$6,[1]Listas!C$7)))</f>
        <v>0</v>
      </c>
      <c r="M52" s="478" t="s">
        <v>611</v>
      </c>
      <c r="N52" s="480">
        <f>IF(M52=[1]Listas!D$4,[1]Listas!E$4,IF(M52=[1]Listas!D$5,[1]Listas!E$5,IF(M52=[1]Listas!D$6,[1]Listas!E$6,[1]Listas!E$7)))</f>
        <v>3</v>
      </c>
      <c r="O52" s="481">
        <f t="shared" si="0"/>
        <v>0</v>
      </c>
      <c r="P52" s="481" t="str">
        <f t="shared" si="1"/>
        <v>Sin Valor</v>
      </c>
      <c r="Q52" s="482" t="s">
        <v>645</v>
      </c>
      <c r="R52" s="483">
        <f>IF(Q52=[1]Listas!F$4,[1]Listas!G$4,IF(Q52=[1]Listas!F$5,[1]Listas!G$5,IF(Q52=[1]Listas!F$6,[1]Listas!G$6,[1]Listas!G$7)))</f>
        <v>25</v>
      </c>
      <c r="S52" s="481">
        <f t="shared" si="2"/>
        <v>0</v>
      </c>
      <c r="T52" s="481" t="str">
        <f t="shared" si="3"/>
        <v>Mantener</v>
      </c>
      <c r="U52" s="481" t="str">
        <f>IF(S52&gt;=[1]Listas!AE$4,[1]Listas!AF$4,IF(S52&gt;=[1]Listas!AE$5,[1]Listas!AF$5,[1]Listas!AF$6))</f>
        <v>Aceptable</v>
      </c>
      <c r="V52" s="484">
        <v>1</v>
      </c>
      <c r="W52" s="484">
        <v>0</v>
      </c>
      <c r="X52" s="484">
        <v>0</v>
      </c>
      <c r="Y52" s="479" t="s">
        <v>659</v>
      </c>
      <c r="Z52" s="478" t="s">
        <v>63</v>
      </c>
      <c r="AA52" s="479"/>
      <c r="AB52" s="479"/>
      <c r="AC52" s="491"/>
      <c r="AD52" s="479" t="s">
        <v>660</v>
      </c>
      <c r="AE52" s="491"/>
    </row>
    <row r="53" spans="1:31" ht="38.25" hidden="1" x14ac:dyDescent="0.2">
      <c r="A53" s="477"/>
      <c r="B53" s="477"/>
      <c r="C53" s="478" t="s">
        <v>604</v>
      </c>
      <c r="D53" s="478" t="s">
        <v>661</v>
      </c>
      <c r="E53" s="479" t="s">
        <v>662</v>
      </c>
      <c r="F53" s="478" t="s">
        <v>663</v>
      </c>
      <c r="G53" s="479" t="s">
        <v>664</v>
      </c>
      <c r="H53" s="479"/>
      <c r="I53" s="479"/>
      <c r="J53" s="479"/>
      <c r="K53" s="478" t="s">
        <v>610</v>
      </c>
      <c r="L53" s="480">
        <f>IF(K53=[1]Listas!B$4,[1]Listas!C$4,IF(K53=[1]Listas!B$5,[1]Listas!C$5,IF(K53=[1]Listas!B$6,[1]Listas!C$6,[1]Listas!C$7)))</f>
        <v>0</v>
      </c>
      <c r="M53" s="478" t="s">
        <v>665</v>
      </c>
      <c r="N53" s="480">
        <f>IF(M53=[1]Listas!D$4,[1]Listas!E$4,IF(M53=[1]Listas!D$5,[1]Listas!E$5,IF(M53=[1]Listas!D$6,[1]Listas!E$6,[1]Listas!E$7)))</f>
        <v>1</v>
      </c>
      <c r="O53" s="481">
        <f t="shared" si="0"/>
        <v>0</v>
      </c>
      <c r="P53" s="481" t="str">
        <f t="shared" si="1"/>
        <v>Sin Valor</v>
      </c>
      <c r="Q53" s="482" t="s">
        <v>612</v>
      </c>
      <c r="R53" s="483">
        <f>IF(Q53=[1]Listas!F$4,[1]Listas!G$4,IF(Q53=[1]Listas!F$5,[1]Listas!G$5,IF(Q53=[1]Listas!F$6,[1]Listas!G$6,[1]Listas!G$7)))</f>
        <v>10</v>
      </c>
      <c r="S53" s="481">
        <f t="shared" si="2"/>
        <v>0</v>
      </c>
      <c r="T53" s="481" t="str">
        <f t="shared" si="3"/>
        <v>Mantener</v>
      </c>
      <c r="U53" s="481" t="str">
        <f>IF(S53&gt;=[1]Listas!AE$4,[1]Listas!AF$4,IF(S53&gt;=[1]Listas!AE$5,[1]Listas!AF$5,[1]Listas!AF$6))</f>
        <v>Aceptable</v>
      </c>
      <c r="V53" s="484">
        <v>1</v>
      </c>
      <c r="W53" s="484">
        <v>0</v>
      </c>
      <c r="X53" s="484">
        <v>0</v>
      </c>
      <c r="Y53" s="479" t="s">
        <v>664</v>
      </c>
      <c r="Z53" s="478" t="s">
        <v>604</v>
      </c>
      <c r="AA53" s="479"/>
      <c r="AB53" s="479"/>
      <c r="AC53" s="479"/>
      <c r="AD53" s="479" t="s">
        <v>666</v>
      </c>
      <c r="AE53" s="479"/>
    </row>
    <row r="54" spans="1:31" ht="38.25" hidden="1" x14ac:dyDescent="0.2">
      <c r="A54" s="477"/>
      <c r="B54" s="477"/>
      <c r="C54" s="478" t="s">
        <v>604</v>
      </c>
      <c r="D54" s="478" t="s">
        <v>667</v>
      </c>
      <c r="E54" s="479" t="s">
        <v>668</v>
      </c>
      <c r="F54" s="478" t="s">
        <v>663</v>
      </c>
      <c r="G54" s="479" t="s">
        <v>669</v>
      </c>
      <c r="H54" s="479"/>
      <c r="I54" s="479" t="s">
        <v>670</v>
      </c>
      <c r="J54" s="479"/>
      <c r="K54" s="478" t="s">
        <v>610</v>
      </c>
      <c r="L54" s="480">
        <f>IF(K54=[1]Listas!B$4,[1]Listas!C$4,IF(K54=[1]Listas!B$5,[1]Listas!C$5,IF(K54=[1]Listas!B$6,[1]Listas!C$6,[1]Listas!C$7)))</f>
        <v>0</v>
      </c>
      <c r="M54" s="478" t="s">
        <v>665</v>
      </c>
      <c r="N54" s="480">
        <f>IF(M54=[1]Listas!D$4,[1]Listas!E$4,IF(M54=[1]Listas!D$5,[1]Listas!E$5,IF(M54=[1]Listas!D$6,[1]Listas!E$6,[1]Listas!E$7)))</f>
        <v>1</v>
      </c>
      <c r="O54" s="481">
        <f t="shared" si="0"/>
        <v>0</v>
      </c>
      <c r="P54" s="481" t="str">
        <f t="shared" si="1"/>
        <v>Sin Valor</v>
      </c>
      <c r="Q54" s="482" t="s">
        <v>612</v>
      </c>
      <c r="R54" s="483">
        <f>IF(Q54=[1]Listas!F$4,[1]Listas!G$4,IF(Q54=[1]Listas!F$5,[1]Listas!G$5,IF(Q54=[1]Listas!F$6,[1]Listas!G$6,[1]Listas!G$7)))</f>
        <v>10</v>
      </c>
      <c r="S54" s="481">
        <f t="shared" si="2"/>
        <v>0</v>
      </c>
      <c r="T54" s="481" t="str">
        <f t="shared" si="3"/>
        <v>Mantener</v>
      </c>
      <c r="U54" s="481" t="str">
        <f>IF(S54&gt;=[1]Listas!AE$4,[1]Listas!AF$4,IF(S54&gt;=[1]Listas!AE$5,[1]Listas!AF$5,[1]Listas!AF$6))</f>
        <v>Aceptable</v>
      </c>
      <c r="V54" s="484">
        <v>1</v>
      </c>
      <c r="W54" s="484">
        <v>0</v>
      </c>
      <c r="X54" s="484">
        <v>0</v>
      </c>
      <c r="Y54" s="479" t="s">
        <v>669</v>
      </c>
      <c r="Z54" s="478" t="s">
        <v>604</v>
      </c>
      <c r="AA54" s="479"/>
      <c r="AB54" s="479"/>
      <c r="AC54" s="479" t="s">
        <v>671</v>
      </c>
      <c r="AD54" s="479"/>
      <c r="AE54" s="479"/>
    </row>
    <row r="55" spans="1:31" ht="51" hidden="1" x14ac:dyDescent="0.2">
      <c r="A55" s="477"/>
      <c r="B55" s="477"/>
      <c r="C55" s="478" t="s">
        <v>604</v>
      </c>
      <c r="D55" s="478" t="s">
        <v>696</v>
      </c>
      <c r="E55" s="479" t="s">
        <v>697</v>
      </c>
      <c r="F55" s="478" t="s">
        <v>698</v>
      </c>
      <c r="G55" s="479" t="s">
        <v>699</v>
      </c>
      <c r="H55" s="479"/>
      <c r="I55" s="479"/>
      <c r="J55" s="479"/>
      <c r="K55" s="478" t="s">
        <v>695</v>
      </c>
      <c r="L55" s="480">
        <f>IF(K55=[1]Listas!B$4,[1]Listas!C$4,IF(K55=[1]Listas!B$5,[1]Listas!C$5,IF(K55=[1]Listas!B$6,[1]Listas!C$6,[1]Listas!C$7)))</f>
        <v>6</v>
      </c>
      <c r="M55" s="478" t="s">
        <v>611</v>
      </c>
      <c r="N55" s="480">
        <f>IF(M55=[1]Listas!D$4,[1]Listas!E$4,IF(M55=[1]Listas!D$5,[1]Listas!E$5,IF(M55=[1]Listas!D$6,[1]Listas!E$6,[1]Listas!E$7)))</f>
        <v>3</v>
      </c>
      <c r="O55" s="481">
        <f>N55*L55</f>
        <v>18</v>
      </c>
      <c r="P55" s="481" t="str">
        <f>IF((O55&gt;=24),"Muy Alto",IF((O55&gt;=10),"Alto",IF((O55&gt;=6),"Medio",IF((O55&gt;=2),"Bajo","Sin Valor"))))</f>
        <v>Alto</v>
      </c>
      <c r="Q55" s="482" t="s">
        <v>645</v>
      </c>
      <c r="R55" s="483">
        <f>IF(Q55=[1]Listas!F$4,[1]Listas!G$4,IF(Q55=[1]Listas!F$5,[1]Listas!G$5,IF(Q55=[1]Listas!F$6,[1]Listas!G$6,[1]Listas!G$7)))</f>
        <v>25</v>
      </c>
      <c r="S55" s="481">
        <f>+R55*O55</f>
        <v>450</v>
      </c>
      <c r="T55" s="481" t="str">
        <f t="shared" si="3"/>
        <v>Corregir</v>
      </c>
      <c r="U55" s="481" t="str">
        <f>IF(S55&gt;=[1]Listas!AE$4,[1]Listas!AF$4,IF(S55&gt;=[1]Listas!AE$5,[1]Listas!AF$5,[1]Listas!AF$6))</f>
        <v>Aceptable con control</v>
      </c>
      <c r="V55" s="484">
        <v>1</v>
      </c>
      <c r="W55" s="484">
        <v>0</v>
      </c>
      <c r="X55" s="484">
        <v>0</v>
      </c>
      <c r="Y55" s="479" t="s">
        <v>699</v>
      </c>
      <c r="Z55" s="478" t="s">
        <v>604</v>
      </c>
      <c r="AA55" s="479"/>
      <c r="AB55" s="479"/>
      <c r="AC55" s="479"/>
      <c r="AD55" s="479" t="s">
        <v>700</v>
      </c>
      <c r="AE55" s="479"/>
    </row>
    <row r="56" spans="1:31" ht="38.25" hidden="1" x14ac:dyDescent="0.2">
      <c r="A56" s="477"/>
      <c r="B56" s="477"/>
      <c r="C56" s="478" t="s">
        <v>604</v>
      </c>
      <c r="D56" s="478" t="s">
        <v>701</v>
      </c>
      <c r="E56" s="479" t="s">
        <v>702</v>
      </c>
      <c r="F56" s="478" t="s">
        <v>656</v>
      </c>
      <c r="G56" s="479" t="s">
        <v>664</v>
      </c>
      <c r="H56" s="479"/>
      <c r="I56" s="479"/>
      <c r="J56" s="479"/>
      <c r="K56" s="478" t="s">
        <v>695</v>
      </c>
      <c r="L56" s="480">
        <f>IF(K56=[1]Listas!B$4,[1]Listas!C$4,IF(K56=[1]Listas!B$5,[1]Listas!C$5,IF(K56=[1]Listas!B$6,[1]Listas!C$6,[1]Listas!C$7)))</f>
        <v>6</v>
      </c>
      <c r="M56" s="478" t="s">
        <v>611</v>
      </c>
      <c r="N56" s="480">
        <f>IF(M56=[1]Listas!D$4,[1]Listas!E$4,IF(M56=[1]Listas!D$5,[1]Listas!E$5,IF(M56=[1]Listas!D$6,[1]Listas!E$6,[1]Listas!E$7)))</f>
        <v>3</v>
      </c>
      <c r="O56" s="481">
        <f>N56*L56</f>
        <v>18</v>
      </c>
      <c r="P56" s="481" t="str">
        <f>IF((O56&gt;=24),"Muy Alto",IF((O56&gt;=10),"Alto",IF((O56&gt;=6),"Medio",IF((O56&gt;=2),"Bajo","Sin Valor"))))</f>
        <v>Alto</v>
      </c>
      <c r="Q56" s="482" t="s">
        <v>645</v>
      </c>
      <c r="R56" s="483">
        <f>IF(Q56=[1]Listas!F$4,[1]Listas!G$4,IF(Q56=[1]Listas!F$5,[1]Listas!G$5,IF(Q56=[1]Listas!F$6,[1]Listas!G$6,[1]Listas!G$7)))</f>
        <v>25</v>
      </c>
      <c r="S56" s="481">
        <f>+R56*O56</f>
        <v>450</v>
      </c>
      <c r="T56" s="481" t="str">
        <f t="shared" si="3"/>
        <v>Corregir</v>
      </c>
      <c r="U56" s="481" t="str">
        <f>IF(S56&gt;=[1]Listas!AE$4,[1]Listas!AF$4,IF(S56&gt;=[1]Listas!AE$5,[1]Listas!AF$5,[1]Listas!AF$6))</f>
        <v>Aceptable con control</v>
      </c>
      <c r="V56" s="484">
        <v>1</v>
      </c>
      <c r="W56" s="484">
        <v>0</v>
      </c>
      <c r="X56" s="484">
        <v>0</v>
      </c>
      <c r="Y56" s="479" t="s">
        <v>664</v>
      </c>
      <c r="Z56" s="478" t="s">
        <v>604</v>
      </c>
      <c r="AA56" s="479"/>
      <c r="AB56" s="479"/>
      <c r="AC56" s="479"/>
      <c r="AD56" s="479" t="s">
        <v>700</v>
      </c>
      <c r="AE56" s="479"/>
    </row>
    <row r="57" spans="1:31" ht="51" hidden="1" x14ac:dyDescent="0.2">
      <c r="A57" s="477"/>
      <c r="B57" s="477"/>
      <c r="C57" s="478" t="s">
        <v>604</v>
      </c>
      <c r="D57" s="478" t="s">
        <v>672</v>
      </c>
      <c r="E57" s="479" t="s">
        <v>673</v>
      </c>
      <c r="F57" s="478" t="s">
        <v>656</v>
      </c>
      <c r="G57" s="479" t="s">
        <v>674</v>
      </c>
      <c r="H57" s="479"/>
      <c r="I57" s="479" t="s">
        <v>675</v>
      </c>
      <c r="J57" s="479"/>
      <c r="K57" s="478" t="s">
        <v>610</v>
      </c>
      <c r="L57" s="480">
        <f>IF(K57=[1]Listas!B$4,[1]Listas!C$4,IF(K57=[1]Listas!B$5,[1]Listas!C$5,IF(K57=[1]Listas!B$6,[1]Listas!C$6,[1]Listas!C$7)))</f>
        <v>0</v>
      </c>
      <c r="M57" s="478" t="s">
        <v>665</v>
      </c>
      <c r="N57" s="480">
        <f>IF(M57=[1]Listas!D$4,[1]Listas!E$4,IF(M57=[1]Listas!D$5,[1]Listas!E$5,IF(M57=[1]Listas!D$6,[1]Listas!E$6,[1]Listas!E$7)))</f>
        <v>1</v>
      </c>
      <c r="O57" s="481">
        <f t="shared" si="0"/>
        <v>0</v>
      </c>
      <c r="P57" s="481" t="str">
        <f t="shared" si="1"/>
        <v>Sin Valor</v>
      </c>
      <c r="Q57" s="482" t="s">
        <v>676</v>
      </c>
      <c r="R57" s="483">
        <f>IF(Q57=[1]Listas!F$4,[1]Listas!G$4,IF(Q57=[1]Listas!F$5,[1]Listas!G$5,IF(Q57=[1]Listas!F$6,[1]Listas!G$6,[1]Listas!G$7)))</f>
        <v>100</v>
      </c>
      <c r="S57" s="481">
        <f t="shared" si="2"/>
        <v>0</v>
      </c>
      <c r="T57" s="481" t="str">
        <f t="shared" si="3"/>
        <v>Mantener</v>
      </c>
      <c r="U57" s="481" t="str">
        <f>IF(S57&gt;=[1]Listas!AE$4,[1]Listas!AF$4,IF(S57&gt;=[1]Listas!AE$5,[1]Listas!AF$5,[1]Listas!AF$6))</f>
        <v>Aceptable</v>
      </c>
      <c r="V57" s="484">
        <v>1</v>
      </c>
      <c r="W57" s="484">
        <v>0</v>
      </c>
      <c r="X57" s="484">
        <v>0</v>
      </c>
      <c r="Y57" s="479" t="s">
        <v>677</v>
      </c>
      <c r="Z57" s="478" t="s">
        <v>604</v>
      </c>
      <c r="AA57" s="479"/>
      <c r="AB57" s="479"/>
      <c r="AC57" s="479"/>
      <c r="AD57" s="479" t="s">
        <v>678</v>
      </c>
      <c r="AE57" s="479"/>
    </row>
    <row r="58" spans="1:31" s="486" customFormat="1" ht="51" hidden="1" x14ac:dyDescent="0.2">
      <c r="A58" s="477" t="s">
        <v>706</v>
      </c>
      <c r="B58" s="477" t="s">
        <v>707</v>
      </c>
      <c r="C58" s="478" t="s">
        <v>604</v>
      </c>
      <c r="D58" s="478" t="s">
        <v>605</v>
      </c>
      <c r="E58" s="479" t="s">
        <v>606</v>
      </c>
      <c r="F58" s="478" t="s">
        <v>607</v>
      </c>
      <c r="G58" s="479" t="s">
        <v>608</v>
      </c>
      <c r="H58" s="479" t="s">
        <v>609</v>
      </c>
      <c r="I58" s="479"/>
      <c r="J58" s="479"/>
      <c r="K58" s="478" t="s">
        <v>610</v>
      </c>
      <c r="L58" s="480">
        <f>IF(K58=[1]Listas!B$4,[1]Listas!C$4,IF(K58=[1]Listas!B$5,[1]Listas!C$5,IF(K58=[1]Listas!B$6,[1]Listas!C$6,[1]Listas!C$7)))</f>
        <v>0</v>
      </c>
      <c r="M58" s="478" t="s">
        <v>611</v>
      </c>
      <c r="N58" s="480">
        <f>IF(M58=[1]Listas!D$4,[1]Listas!E$4,IF(M58=[1]Listas!D$5,[1]Listas!E$5,IF(M58=[1]Listas!D$6,[1]Listas!E$6,[1]Listas!E$7)))</f>
        <v>3</v>
      </c>
      <c r="O58" s="481">
        <f t="shared" si="0"/>
        <v>0</v>
      </c>
      <c r="P58" s="481" t="str">
        <f t="shared" si="1"/>
        <v>Sin Valor</v>
      </c>
      <c r="Q58" s="482" t="s">
        <v>612</v>
      </c>
      <c r="R58" s="483">
        <f>IF(Q58=[1]Listas!F$4,[1]Listas!G$4,IF(Q58=[1]Listas!F$5,[1]Listas!G$5,IF(Q58=[1]Listas!F$6,[1]Listas!G$6,[1]Listas!G$7)))</f>
        <v>10</v>
      </c>
      <c r="S58" s="481">
        <f t="shared" si="2"/>
        <v>0</v>
      </c>
      <c r="T58" s="481" t="str">
        <f t="shared" si="3"/>
        <v>Mantener</v>
      </c>
      <c r="U58" s="481" t="str">
        <f>IF(S58&gt;=[1]Listas!AE$4,[1]Listas!AF$4,IF(S58&gt;=[1]Listas!AE$5,[1]Listas!AF$5,[1]Listas!AF$6))</f>
        <v>Aceptable</v>
      </c>
      <c r="V58" s="484">
        <v>1</v>
      </c>
      <c r="W58" s="484">
        <v>0</v>
      </c>
      <c r="X58" s="484">
        <v>0</v>
      </c>
      <c r="Y58" s="479" t="s">
        <v>613</v>
      </c>
      <c r="Z58" s="478" t="s">
        <v>604</v>
      </c>
      <c r="AA58" s="479"/>
      <c r="AB58" s="479"/>
      <c r="AC58" s="479"/>
      <c r="AD58" s="485" t="s">
        <v>614</v>
      </c>
      <c r="AE58" s="479"/>
    </row>
    <row r="59" spans="1:31" ht="89.25" hidden="1" x14ac:dyDescent="0.2">
      <c r="A59" s="477"/>
      <c r="B59" s="477"/>
      <c r="C59" s="478" t="s">
        <v>604</v>
      </c>
      <c r="D59" s="478" t="s">
        <v>605</v>
      </c>
      <c r="E59" s="479" t="s">
        <v>615</v>
      </c>
      <c r="F59" s="478" t="s">
        <v>607</v>
      </c>
      <c r="G59" s="479" t="s">
        <v>616</v>
      </c>
      <c r="H59" s="487" t="s">
        <v>617</v>
      </c>
      <c r="I59" s="487" t="s">
        <v>618</v>
      </c>
      <c r="J59" s="487" t="s">
        <v>619</v>
      </c>
      <c r="K59" s="478" t="s">
        <v>580</v>
      </c>
      <c r="L59" s="480">
        <f>IF(K59=[1]Listas!B$4,[1]Listas!C$4,IF(K59=[1]Listas!B$5,[1]Listas!C$5,IF(K59=[1]Listas!B$6,[1]Listas!C$6,[1]Listas!C$7)))</f>
        <v>2</v>
      </c>
      <c r="M59" s="478" t="s">
        <v>620</v>
      </c>
      <c r="N59" s="480">
        <f>IF(M59=[1]Listas!D$4,[1]Listas!E$4,IF(M59=[1]Listas!D$5,[1]Listas!E$5,IF(M59=[1]Listas!D$6,[1]Listas!E$6,[1]Listas!E$7)))</f>
        <v>4</v>
      </c>
      <c r="O59" s="481">
        <f t="shared" si="0"/>
        <v>8</v>
      </c>
      <c r="P59" s="481" t="str">
        <f t="shared" si="1"/>
        <v>Medio</v>
      </c>
      <c r="Q59" s="482" t="s">
        <v>621</v>
      </c>
      <c r="R59" s="483">
        <f>IF(Q59=[1]Listas!F$4,[1]Listas!G$4,IF(Q59=[1]Listas!F$5,[1]Listas!G$5,IF(Q59=[1]Listas!F$6,[1]Listas!G$6,[1]Listas!G$7)))</f>
        <v>60</v>
      </c>
      <c r="S59" s="481">
        <f t="shared" si="2"/>
        <v>480</v>
      </c>
      <c r="T59" s="481" t="str">
        <f t="shared" si="3"/>
        <v>Corregir</v>
      </c>
      <c r="U59" s="481" t="str">
        <f>IF(S59&gt;=[1]Listas!AE$4,[1]Listas!AF$4,IF(S59&gt;=[1]Listas!AE$5,[1]Listas!AF$5,[1]Listas!AF$6))</f>
        <v>Aceptable con control</v>
      </c>
      <c r="V59" s="484">
        <v>1</v>
      </c>
      <c r="W59" s="484">
        <v>0</v>
      </c>
      <c r="X59" s="484">
        <v>0</v>
      </c>
      <c r="Y59" s="479" t="s">
        <v>622</v>
      </c>
      <c r="Z59" s="478" t="s">
        <v>604</v>
      </c>
      <c r="AA59" s="479"/>
      <c r="AB59" s="479"/>
      <c r="AC59" s="479"/>
      <c r="AD59" s="488" t="s">
        <v>623</v>
      </c>
      <c r="AE59" s="489" t="s">
        <v>624</v>
      </c>
    </row>
    <row r="60" spans="1:31" s="486" customFormat="1" ht="51" hidden="1" x14ac:dyDescent="0.2">
      <c r="A60" s="477"/>
      <c r="B60" s="477"/>
      <c r="C60" s="478" t="s">
        <v>604</v>
      </c>
      <c r="D60" s="478" t="s">
        <v>625</v>
      </c>
      <c r="E60" s="479" t="s">
        <v>626</v>
      </c>
      <c r="F60" s="478" t="s">
        <v>607</v>
      </c>
      <c r="G60" s="479" t="s">
        <v>627</v>
      </c>
      <c r="H60" s="479" t="s">
        <v>628</v>
      </c>
      <c r="I60" s="479"/>
      <c r="J60" s="479"/>
      <c r="K60" s="478" t="s">
        <v>580</v>
      </c>
      <c r="L60" s="480">
        <f>IF(K60=[1]Listas!B$4,[1]Listas!C$4,IF(K60=[1]Listas!B$5,[1]Listas!C$5,IF(K60=[1]Listas!B$6,[1]Listas!C$6,[1]Listas!C$7)))</f>
        <v>2</v>
      </c>
      <c r="M60" s="478" t="s">
        <v>620</v>
      </c>
      <c r="N60" s="480">
        <f>IF(M60=[1]Listas!D$4,[1]Listas!E$4,IF(M60=[1]Listas!D$5,[1]Listas!E$5,IF(M60=[1]Listas!D$6,[1]Listas!E$6,[1]Listas!E$7)))</f>
        <v>4</v>
      </c>
      <c r="O60" s="481">
        <f t="shared" si="0"/>
        <v>8</v>
      </c>
      <c r="P60" s="481" t="str">
        <f t="shared" si="1"/>
        <v>Medio</v>
      </c>
      <c r="Q60" s="482" t="s">
        <v>645</v>
      </c>
      <c r="R60" s="483">
        <f>IF(Q60=[1]Listas!F$4,[1]Listas!G$4,IF(Q60=[1]Listas!F$5,[1]Listas!G$5,IF(Q60=[1]Listas!F$6,[1]Listas!G$6,[1]Listas!G$7)))</f>
        <v>25</v>
      </c>
      <c r="S60" s="481">
        <f t="shared" si="2"/>
        <v>200</v>
      </c>
      <c r="T60" s="481" t="str">
        <f t="shared" si="3"/>
        <v>Corregir</v>
      </c>
      <c r="U60" s="481" t="str">
        <f>IF(S60&gt;=[1]Listas!AE$4,[1]Listas!AF$4,IF(S60&gt;=[1]Listas!AE$5,[1]Listas!AF$5,[1]Listas!AF$6))</f>
        <v>Aceptable con control</v>
      </c>
      <c r="V60" s="484">
        <v>1</v>
      </c>
      <c r="W60" s="484">
        <v>0</v>
      </c>
      <c r="X60" s="484">
        <v>0</v>
      </c>
      <c r="Y60" s="479" t="s">
        <v>629</v>
      </c>
      <c r="Z60" s="478" t="s">
        <v>604</v>
      </c>
      <c r="AA60" s="479"/>
      <c r="AB60" s="479"/>
      <c r="AC60" s="485" t="s">
        <v>630</v>
      </c>
      <c r="AD60" s="485" t="s">
        <v>631</v>
      </c>
      <c r="AE60" s="479"/>
    </row>
    <row r="61" spans="1:31" s="486" customFormat="1" ht="38.25" hidden="1" x14ac:dyDescent="0.2">
      <c r="A61" s="477"/>
      <c r="B61" s="477"/>
      <c r="C61" s="478" t="s">
        <v>604</v>
      </c>
      <c r="D61" s="478" t="s">
        <v>632</v>
      </c>
      <c r="E61" s="479" t="s">
        <v>633</v>
      </c>
      <c r="F61" s="478" t="s">
        <v>607</v>
      </c>
      <c r="G61" s="479" t="s">
        <v>634</v>
      </c>
      <c r="H61" s="479"/>
      <c r="I61" s="479"/>
      <c r="J61" s="479" t="s">
        <v>635</v>
      </c>
      <c r="K61" s="478" t="s">
        <v>610</v>
      </c>
      <c r="L61" s="480">
        <f>IF(K61=[1]Listas!B$4,[1]Listas!C$4,IF(K61=[1]Listas!B$5,[1]Listas!C$5,IF(K61=[1]Listas!B$6,[1]Listas!C$6,[1]Listas!C$7)))</f>
        <v>0</v>
      </c>
      <c r="M61" s="478" t="s">
        <v>611</v>
      </c>
      <c r="N61" s="480">
        <f>IF(M61=[1]Listas!D$4,[1]Listas!E$4,IF(M61=[1]Listas!D$5,[1]Listas!E$5,IF(M61=[1]Listas!D$6,[1]Listas!E$6,[1]Listas!E$7)))</f>
        <v>3</v>
      </c>
      <c r="O61" s="481">
        <f t="shared" si="0"/>
        <v>0</v>
      </c>
      <c r="P61" s="481" t="str">
        <f t="shared" si="1"/>
        <v>Sin Valor</v>
      </c>
      <c r="Q61" s="482" t="s">
        <v>612</v>
      </c>
      <c r="R61" s="483">
        <f>IF(Q61=[1]Listas!F$4,[1]Listas!G$4,IF(Q61=[1]Listas!F$5,[1]Listas!G$5,IF(Q61=[1]Listas!F$6,[1]Listas!G$6,[1]Listas!G$7)))</f>
        <v>10</v>
      </c>
      <c r="S61" s="481">
        <f t="shared" si="2"/>
        <v>0</v>
      </c>
      <c r="T61" s="481" t="str">
        <f t="shared" si="3"/>
        <v>Mantener</v>
      </c>
      <c r="U61" s="481" t="str">
        <f>IF(S61&gt;=[1]Listas!AE$4,[1]Listas!AF$4,IF(S61&gt;=[1]Listas!AE$5,[1]Listas!AF$5,[1]Listas!AF$6))</f>
        <v>Aceptable</v>
      </c>
      <c r="V61" s="484">
        <v>1</v>
      </c>
      <c r="W61" s="484">
        <v>0</v>
      </c>
      <c r="X61" s="484">
        <v>0</v>
      </c>
      <c r="Y61" s="479" t="s">
        <v>637</v>
      </c>
      <c r="Z61" s="478" t="s">
        <v>604</v>
      </c>
      <c r="AA61" s="479"/>
      <c r="AB61" s="479"/>
      <c r="AC61" s="491"/>
      <c r="AD61" s="485" t="s">
        <v>638</v>
      </c>
      <c r="AE61" s="479"/>
    </row>
    <row r="62" spans="1:31" ht="38.25" hidden="1" x14ac:dyDescent="0.2">
      <c r="A62" s="477"/>
      <c r="B62" s="477"/>
      <c r="C62" s="478" t="s">
        <v>604</v>
      </c>
      <c r="D62" s="478" t="s">
        <v>704</v>
      </c>
      <c r="E62" s="479" t="s">
        <v>708</v>
      </c>
      <c r="F62" s="478" t="s">
        <v>607</v>
      </c>
      <c r="G62" s="479" t="s">
        <v>634</v>
      </c>
      <c r="H62" s="479"/>
      <c r="I62" s="479"/>
      <c r="J62" s="479"/>
      <c r="K62" s="478" t="s">
        <v>610</v>
      </c>
      <c r="L62" s="480">
        <f>IF(K62=[1]Listas!B$4,[1]Listas!C$4,IF(K62=[1]Listas!B$5,[1]Listas!C$5,IF(K62=[1]Listas!B$6,[1]Listas!C$6,[1]Listas!C$7)))</f>
        <v>0</v>
      </c>
      <c r="M62" s="478" t="s">
        <v>636</v>
      </c>
      <c r="N62" s="480">
        <f>IF(M62=[1]Listas!D$4,[1]Listas!E$4,IF(M62=[1]Listas!D$5,[1]Listas!E$5,IF(M62=[1]Listas!D$6,[1]Listas!E$6,[1]Listas!E$7)))</f>
        <v>2</v>
      </c>
      <c r="O62" s="481">
        <f t="shared" si="0"/>
        <v>0</v>
      </c>
      <c r="P62" s="481" t="str">
        <f t="shared" si="1"/>
        <v>Sin Valor</v>
      </c>
      <c r="Q62" s="482" t="s">
        <v>612</v>
      </c>
      <c r="R62" s="483">
        <f>IF(Q62=[1]Listas!F$4,[1]Listas!G$4,IF(Q62=[1]Listas!F$5,[1]Listas!G$5,IF(Q62=[1]Listas!F$6,[1]Listas!G$6,[1]Listas!G$7)))</f>
        <v>10</v>
      </c>
      <c r="S62" s="481">
        <f t="shared" si="2"/>
        <v>0</v>
      </c>
      <c r="T62" s="481" t="str">
        <f t="shared" si="3"/>
        <v>Mantener</v>
      </c>
      <c r="U62" s="481" t="str">
        <f>IF(S62&gt;=[1]Listas!AE$4,[1]Listas!AF$4,IF(S62&gt;=[1]Listas!AE$5,[1]Listas!AF$5,[1]Listas!AF$6))</f>
        <v>Aceptable</v>
      </c>
      <c r="V62" s="484">
        <v>2</v>
      </c>
      <c r="W62" s="484">
        <v>0</v>
      </c>
      <c r="X62" s="484">
        <v>0</v>
      </c>
      <c r="Y62" s="479" t="s">
        <v>637</v>
      </c>
      <c r="Z62" s="478" t="s">
        <v>604</v>
      </c>
      <c r="AA62" s="479"/>
      <c r="AB62" s="479"/>
      <c r="AC62" s="491"/>
      <c r="AD62" s="485" t="s">
        <v>638</v>
      </c>
      <c r="AE62" s="479"/>
    </row>
    <row r="63" spans="1:31" s="486" customFormat="1" ht="76.5" hidden="1" x14ac:dyDescent="0.2">
      <c r="A63" s="477"/>
      <c r="B63" s="477"/>
      <c r="C63" s="478" t="s">
        <v>604</v>
      </c>
      <c r="D63" s="478" t="s">
        <v>639</v>
      </c>
      <c r="E63" s="479" t="s">
        <v>640</v>
      </c>
      <c r="F63" s="478" t="s">
        <v>641</v>
      </c>
      <c r="G63" s="479" t="s">
        <v>642</v>
      </c>
      <c r="H63" s="479" t="s">
        <v>643</v>
      </c>
      <c r="I63" s="479" t="s">
        <v>644</v>
      </c>
      <c r="J63" s="479"/>
      <c r="K63" s="478" t="s">
        <v>580</v>
      </c>
      <c r="L63" s="480">
        <f>IF(K63=[1]Listas!B$4,[1]Listas!C$4,IF(K63=[1]Listas!B$5,[1]Listas!C$5,IF(K63=[1]Listas!B$6,[1]Listas!C$6,[1]Listas!C$7)))</f>
        <v>2</v>
      </c>
      <c r="M63" s="478" t="s">
        <v>611</v>
      </c>
      <c r="N63" s="480">
        <f>IF(M63=[1]Listas!D$4,[1]Listas!E$4,IF(M63=[1]Listas!D$5,[1]Listas!E$5,IF(M63=[1]Listas!D$6,[1]Listas!E$6,[1]Listas!E$7)))</f>
        <v>3</v>
      </c>
      <c r="O63" s="481">
        <f t="shared" si="0"/>
        <v>6</v>
      </c>
      <c r="P63" s="481" t="str">
        <f t="shared" si="1"/>
        <v>Medio</v>
      </c>
      <c r="Q63" s="482" t="s">
        <v>645</v>
      </c>
      <c r="R63" s="483">
        <f>IF(Q63=[1]Listas!F$4,[1]Listas!G$4,IF(Q63=[1]Listas!F$5,[1]Listas!G$5,IF(Q63=[1]Listas!F$6,[1]Listas!G$6,[1]Listas!G$7)))</f>
        <v>25</v>
      </c>
      <c r="S63" s="481">
        <f t="shared" si="2"/>
        <v>150</v>
      </c>
      <c r="T63" s="481" t="str">
        <f t="shared" si="3"/>
        <v>Corregir</v>
      </c>
      <c r="U63" s="481" t="str">
        <f>IF(S63&gt;=[1]Listas!AE$4,[1]Listas!AF$4,IF(S63&gt;=[1]Listas!AE$5,[1]Listas!AF$5,[1]Listas!AF$6))</f>
        <v>Aceptable con control</v>
      </c>
      <c r="V63" s="484">
        <v>1</v>
      </c>
      <c r="W63" s="484">
        <v>0</v>
      </c>
      <c r="X63" s="484">
        <v>0</v>
      </c>
      <c r="Y63" s="479" t="s">
        <v>646</v>
      </c>
      <c r="Z63" s="478" t="s">
        <v>604</v>
      </c>
      <c r="AA63" s="479"/>
      <c r="AB63" s="479"/>
      <c r="AC63" s="479" t="s">
        <v>644</v>
      </c>
      <c r="AD63" s="485" t="s">
        <v>647</v>
      </c>
      <c r="AE63" s="479"/>
    </row>
    <row r="64" spans="1:31" s="486" customFormat="1" ht="76.5" hidden="1" x14ac:dyDescent="0.2">
      <c r="A64" s="477"/>
      <c r="B64" s="477"/>
      <c r="C64" s="478" t="s">
        <v>604</v>
      </c>
      <c r="D64" s="478" t="s">
        <v>648</v>
      </c>
      <c r="E64" s="479" t="s">
        <v>649</v>
      </c>
      <c r="F64" s="478" t="s">
        <v>641</v>
      </c>
      <c r="G64" s="479" t="s">
        <v>650</v>
      </c>
      <c r="H64" s="479"/>
      <c r="I64" s="479"/>
      <c r="J64" s="479" t="s">
        <v>651</v>
      </c>
      <c r="K64" s="478" t="s">
        <v>580</v>
      </c>
      <c r="L64" s="480">
        <f>IF(K64=[1]Listas!B$4,[1]Listas!C$4,IF(K64=[1]Listas!B$5,[1]Listas!C$5,IF(K64=[1]Listas!B$6,[1]Listas!C$6,[1]Listas!C$7)))</f>
        <v>2</v>
      </c>
      <c r="M64" s="478" t="s">
        <v>611</v>
      </c>
      <c r="N64" s="480">
        <f>IF(M64=[1]Listas!D$4,[1]Listas!E$4,IF(M64=[1]Listas!D$5,[1]Listas!E$5,IF(M64=[1]Listas!D$6,[1]Listas!E$6,[1]Listas!E$7)))</f>
        <v>3</v>
      </c>
      <c r="O64" s="481">
        <f t="shared" si="0"/>
        <v>6</v>
      </c>
      <c r="P64" s="481" t="str">
        <f t="shared" si="1"/>
        <v>Medio</v>
      </c>
      <c r="Q64" s="482" t="s">
        <v>645</v>
      </c>
      <c r="R64" s="483">
        <f>IF(Q64=[1]Listas!F$4,[1]Listas!G$4,IF(Q64=[1]Listas!F$5,[1]Listas!G$5,IF(Q64=[1]Listas!F$6,[1]Listas!G$6,[1]Listas!G$7)))</f>
        <v>25</v>
      </c>
      <c r="S64" s="481">
        <f t="shared" si="2"/>
        <v>150</v>
      </c>
      <c r="T64" s="481" t="str">
        <f t="shared" si="3"/>
        <v>Corregir</v>
      </c>
      <c r="U64" s="481" t="str">
        <f>IF(S64&gt;=[1]Listas!AE$4,[1]Listas!AF$4,IF(S64&gt;=[1]Listas!AE$5,[1]Listas!AF$5,[1]Listas!AF$6))</f>
        <v>Aceptable con control</v>
      </c>
      <c r="V64" s="484">
        <v>1</v>
      </c>
      <c r="W64" s="484">
        <v>0</v>
      </c>
      <c r="X64" s="484">
        <v>0</v>
      </c>
      <c r="Y64" s="479" t="s">
        <v>652</v>
      </c>
      <c r="Z64" s="478" t="s">
        <v>63</v>
      </c>
      <c r="AA64" s="479"/>
      <c r="AB64" s="479"/>
      <c r="AC64" s="479" t="s">
        <v>653</v>
      </c>
      <c r="AD64" s="485" t="s">
        <v>647</v>
      </c>
      <c r="AE64" s="479"/>
    </row>
    <row r="65" spans="1:31" s="486" customFormat="1" ht="38.25" hidden="1" x14ac:dyDescent="0.2">
      <c r="A65" s="477"/>
      <c r="B65" s="477"/>
      <c r="C65" s="478" t="s">
        <v>604</v>
      </c>
      <c r="D65" s="478" t="s">
        <v>654</v>
      </c>
      <c r="E65" s="479" t="s">
        <v>655</v>
      </c>
      <c r="F65" s="478" t="s">
        <v>656</v>
      </c>
      <c r="G65" s="479" t="s">
        <v>657</v>
      </c>
      <c r="H65" s="479" t="s">
        <v>658</v>
      </c>
      <c r="I65" s="479"/>
      <c r="J65" s="479"/>
      <c r="K65" s="478" t="s">
        <v>610</v>
      </c>
      <c r="L65" s="480">
        <f>IF(K65=[1]Listas!B$4,[1]Listas!C$4,IF(K65=[1]Listas!B$5,[1]Listas!C$5,IF(K65=[1]Listas!B$6,[1]Listas!C$6,[1]Listas!C$7)))</f>
        <v>0</v>
      </c>
      <c r="M65" s="478" t="s">
        <v>611</v>
      </c>
      <c r="N65" s="480">
        <f>IF(M65=[1]Listas!D$4,[1]Listas!E$4,IF(M65=[1]Listas!D$5,[1]Listas!E$5,IF(M65=[1]Listas!D$6,[1]Listas!E$6,[1]Listas!E$7)))</f>
        <v>3</v>
      </c>
      <c r="O65" s="481">
        <f t="shared" si="0"/>
        <v>0</v>
      </c>
      <c r="P65" s="481" t="str">
        <f t="shared" si="1"/>
        <v>Sin Valor</v>
      </c>
      <c r="Q65" s="482" t="s">
        <v>645</v>
      </c>
      <c r="R65" s="483">
        <f>IF(Q65=[1]Listas!F$4,[1]Listas!G$4,IF(Q65=[1]Listas!F$5,[1]Listas!G$5,IF(Q65=[1]Listas!F$6,[1]Listas!G$6,[1]Listas!G$7)))</f>
        <v>25</v>
      </c>
      <c r="S65" s="481">
        <f t="shared" si="2"/>
        <v>0</v>
      </c>
      <c r="T65" s="481" t="str">
        <f t="shared" si="3"/>
        <v>Mantener</v>
      </c>
      <c r="U65" s="481" t="str">
        <f>IF(S65&gt;=[1]Listas!AE$4,[1]Listas!AF$4,IF(S65&gt;=[1]Listas!AE$5,[1]Listas!AF$5,[1]Listas!AF$6))</f>
        <v>Aceptable</v>
      </c>
      <c r="V65" s="484">
        <v>1</v>
      </c>
      <c r="W65" s="484">
        <v>0</v>
      </c>
      <c r="X65" s="484">
        <v>0</v>
      </c>
      <c r="Y65" s="479" t="s">
        <v>659</v>
      </c>
      <c r="Z65" s="478" t="s">
        <v>63</v>
      </c>
      <c r="AA65" s="479"/>
      <c r="AB65" s="479"/>
      <c r="AC65" s="491"/>
      <c r="AD65" s="479" t="s">
        <v>660</v>
      </c>
      <c r="AE65" s="491"/>
    </row>
    <row r="66" spans="1:31" s="486" customFormat="1" ht="38.25" hidden="1" x14ac:dyDescent="0.2">
      <c r="A66" s="477"/>
      <c r="B66" s="477"/>
      <c r="C66" s="478" t="s">
        <v>604</v>
      </c>
      <c r="D66" s="478" t="s">
        <v>661</v>
      </c>
      <c r="E66" s="479" t="s">
        <v>662</v>
      </c>
      <c r="F66" s="478" t="s">
        <v>663</v>
      </c>
      <c r="G66" s="479" t="s">
        <v>664</v>
      </c>
      <c r="H66" s="479"/>
      <c r="I66" s="479"/>
      <c r="J66" s="479"/>
      <c r="K66" s="478" t="s">
        <v>610</v>
      </c>
      <c r="L66" s="480">
        <f>IF(K66=[1]Listas!B$4,[1]Listas!C$4,IF(K66=[1]Listas!B$5,[1]Listas!C$5,IF(K66=[1]Listas!B$6,[1]Listas!C$6,[1]Listas!C$7)))</f>
        <v>0</v>
      </c>
      <c r="M66" s="478" t="s">
        <v>665</v>
      </c>
      <c r="N66" s="480">
        <f>IF(M66=[1]Listas!D$4,[1]Listas!E$4,IF(M66=[1]Listas!D$5,[1]Listas!E$5,IF(M66=[1]Listas!D$6,[1]Listas!E$6,[1]Listas!E$7)))</f>
        <v>1</v>
      </c>
      <c r="O66" s="481">
        <f t="shared" si="0"/>
        <v>0</v>
      </c>
      <c r="P66" s="481" t="str">
        <f t="shared" si="1"/>
        <v>Sin Valor</v>
      </c>
      <c r="Q66" s="482" t="s">
        <v>612</v>
      </c>
      <c r="R66" s="483">
        <f>IF(Q66=[1]Listas!F$4,[1]Listas!G$4,IF(Q66=[1]Listas!F$5,[1]Listas!G$5,IF(Q66=[1]Listas!F$6,[1]Listas!G$6,[1]Listas!G$7)))</f>
        <v>10</v>
      </c>
      <c r="S66" s="481">
        <f t="shared" si="2"/>
        <v>0</v>
      </c>
      <c r="T66" s="481" t="str">
        <f t="shared" si="3"/>
        <v>Mantener</v>
      </c>
      <c r="U66" s="481" t="str">
        <f>IF(S66&gt;=[1]Listas!AE$4,[1]Listas!AF$4,IF(S66&gt;=[1]Listas!AE$5,[1]Listas!AF$5,[1]Listas!AF$6))</f>
        <v>Aceptable</v>
      </c>
      <c r="V66" s="484">
        <v>1</v>
      </c>
      <c r="W66" s="484">
        <v>0</v>
      </c>
      <c r="X66" s="484">
        <v>0</v>
      </c>
      <c r="Y66" s="479" t="s">
        <v>664</v>
      </c>
      <c r="Z66" s="478" t="s">
        <v>604</v>
      </c>
      <c r="AA66" s="479"/>
      <c r="AB66" s="479"/>
      <c r="AC66" s="479"/>
      <c r="AD66" s="479" t="s">
        <v>666</v>
      </c>
      <c r="AE66" s="479"/>
    </row>
    <row r="67" spans="1:31" s="486" customFormat="1" ht="38.25" hidden="1" x14ac:dyDescent="0.2">
      <c r="A67" s="477"/>
      <c r="B67" s="477"/>
      <c r="C67" s="478" t="s">
        <v>604</v>
      </c>
      <c r="D67" s="478" t="s">
        <v>667</v>
      </c>
      <c r="E67" s="479" t="s">
        <v>668</v>
      </c>
      <c r="F67" s="478" t="s">
        <v>663</v>
      </c>
      <c r="G67" s="479" t="s">
        <v>669</v>
      </c>
      <c r="H67" s="479"/>
      <c r="I67" s="479" t="s">
        <v>670</v>
      </c>
      <c r="J67" s="479"/>
      <c r="K67" s="478" t="s">
        <v>610</v>
      </c>
      <c r="L67" s="480">
        <f>IF(K67=[1]Listas!B$4,[1]Listas!C$4,IF(K67=[1]Listas!B$5,[1]Listas!C$5,IF(K67=[1]Listas!B$6,[1]Listas!C$6,[1]Listas!C$7)))</f>
        <v>0</v>
      </c>
      <c r="M67" s="478" t="s">
        <v>665</v>
      </c>
      <c r="N67" s="480">
        <f>IF(M67=[1]Listas!D$4,[1]Listas!E$4,IF(M67=[1]Listas!D$5,[1]Listas!E$5,IF(M67=[1]Listas!D$6,[1]Listas!E$6,[1]Listas!E$7)))</f>
        <v>1</v>
      </c>
      <c r="O67" s="481">
        <f t="shared" si="0"/>
        <v>0</v>
      </c>
      <c r="P67" s="481" t="str">
        <f t="shared" si="1"/>
        <v>Sin Valor</v>
      </c>
      <c r="Q67" s="482" t="s">
        <v>612</v>
      </c>
      <c r="R67" s="483">
        <f>IF(Q67=[1]Listas!F$4,[1]Listas!G$4,IF(Q67=[1]Listas!F$5,[1]Listas!G$5,IF(Q67=[1]Listas!F$6,[1]Listas!G$6,[1]Listas!G$7)))</f>
        <v>10</v>
      </c>
      <c r="S67" s="481">
        <f t="shared" si="2"/>
        <v>0</v>
      </c>
      <c r="T67" s="481" t="str">
        <f t="shared" si="3"/>
        <v>Mantener</v>
      </c>
      <c r="U67" s="481" t="str">
        <f>IF(S67&gt;=[1]Listas!AE$4,[1]Listas!AF$4,IF(S67&gt;=[1]Listas!AE$5,[1]Listas!AF$5,[1]Listas!AF$6))</f>
        <v>Aceptable</v>
      </c>
      <c r="V67" s="484">
        <v>1</v>
      </c>
      <c r="W67" s="484">
        <v>0</v>
      </c>
      <c r="X67" s="484">
        <v>0</v>
      </c>
      <c r="Y67" s="479" t="s">
        <v>669</v>
      </c>
      <c r="Z67" s="478" t="s">
        <v>604</v>
      </c>
      <c r="AA67" s="479"/>
      <c r="AB67" s="479"/>
      <c r="AC67" s="479" t="s">
        <v>671</v>
      </c>
      <c r="AD67" s="479"/>
      <c r="AE67" s="479"/>
    </row>
    <row r="68" spans="1:31" ht="51" hidden="1" x14ac:dyDescent="0.2">
      <c r="A68" s="477"/>
      <c r="B68" s="477"/>
      <c r="C68" s="478" t="s">
        <v>604</v>
      </c>
      <c r="D68" s="478" t="s">
        <v>696</v>
      </c>
      <c r="E68" s="479" t="s">
        <v>697</v>
      </c>
      <c r="F68" s="478" t="s">
        <v>698</v>
      </c>
      <c r="G68" s="479" t="s">
        <v>699</v>
      </c>
      <c r="H68" s="479"/>
      <c r="I68" s="479"/>
      <c r="J68" s="479"/>
      <c r="K68" s="478" t="s">
        <v>695</v>
      </c>
      <c r="L68" s="480">
        <f>IF(K68=[1]Listas!B$4,[1]Listas!C$4,IF(K68=[1]Listas!B$5,[1]Listas!C$5,IF(K68=[1]Listas!B$6,[1]Listas!C$6,[1]Listas!C$7)))</f>
        <v>6</v>
      </c>
      <c r="M68" s="478" t="s">
        <v>611</v>
      </c>
      <c r="N68" s="480">
        <f>IF(M68=[1]Listas!D$4,[1]Listas!E$4,IF(M68=[1]Listas!D$5,[1]Listas!E$5,IF(M68=[1]Listas!D$6,[1]Listas!E$6,[1]Listas!E$7)))</f>
        <v>3</v>
      </c>
      <c r="O68" s="481">
        <f>N68*L68</f>
        <v>18</v>
      </c>
      <c r="P68" s="481" t="str">
        <f>IF((O68&gt;=24),"Muy Alto",IF((O68&gt;=10),"Alto",IF((O68&gt;=6),"Medio",IF((O68&gt;=2),"Bajo","Sin Valor"))))</f>
        <v>Alto</v>
      </c>
      <c r="Q68" s="482" t="s">
        <v>645</v>
      </c>
      <c r="R68" s="483">
        <f>IF(Q68=[1]Listas!F$4,[1]Listas!G$4,IF(Q68=[1]Listas!F$5,[1]Listas!G$5,IF(Q68=[1]Listas!F$6,[1]Listas!G$6,[1]Listas!G$7)))</f>
        <v>25</v>
      </c>
      <c r="S68" s="481">
        <f>+R68*O68</f>
        <v>450</v>
      </c>
      <c r="T68" s="481" t="str">
        <f t="shared" si="3"/>
        <v>Corregir</v>
      </c>
      <c r="U68" s="481" t="str">
        <f>IF(S68&gt;=[1]Listas!AE$4,[1]Listas!AF$4,IF(S68&gt;=[1]Listas!AE$5,[1]Listas!AF$5,[1]Listas!AF$6))</f>
        <v>Aceptable con control</v>
      </c>
      <c r="V68" s="484">
        <v>1</v>
      </c>
      <c r="W68" s="484">
        <v>0</v>
      </c>
      <c r="X68" s="484">
        <v>0</v>
      </c>
      <c r="Y68" s="479" t="s">
        <v>699</v>
      </c>
      <c r="Z68" s="478" t="s">
        <v>604</v>
      </c>
      <c r="AA68" s="479"/>
      <c r="AB68" s="479"/>
      <c r="AC68" s="479"/>
      <c r="AD68" s="479" t="s">
        <v>700</v>
      </c>
      <c r="AE68" s="479"/>
    </row>
    <row r="69" spans="1:31" ht="38.25" hidden="1" x14ac:dyDescent="0.2">
      <c r="A69" s="477"/>
      <c r="B69" s="477"/>
      <c r="C69" s="478" t="s">
        <v>604</v>
      </c>
      <c r="D69" s="478" t="s">
        <v>701</v>
      </c>
      <c r="E69" s="479" t="s">
        <v>702</v>
      </c>
      <c r="F69" s="478" t="s">
        <v>656</v>
      </c>
      <c r="G69" s="479" t="s">
        <v>664</v>
      </c>
      <c r="H69" s="479"/>
      <c r="I69" s="479"/>
      <c r="J69" s="479"/>
      <c r="K69" s="478" t="s">
        <v>695</v>
      </c>
      <c r="L69" s="480">
        <f>IF(K69=[1]Listas!B$4,[1]Listas!C$4,IF(K69=[1]Listas!B$5,[1]Listas!C$5,IF(K69=[1]Listas!B$6,[1]Listas!C$6,[1]Listas!C$7)))</f>
        <v>6</v>
      </c>
      <c r="M69" s="478" t="s">
        <v>611</v>
      </c>
      <c r="N69" s="480">
        <f>IF(M69=[1]Listas!D$4,[1]Listas!E$4,IF(M69=[1]Listas!D$5,[1]Listas!E$5,IF(M69=[1]Listas!D$6,[1]Listas!E$6,[1]Listas!E$7)))</f>
        <v>3</v>
      </c>
      <c r="O69" s="481">
        <f>N69*L69</f>
        <v>18</v>
      </c>
      <c r="P69" s="481" t="str">
        <f>IF((O69&gt;=24),"Muy Alto",IF((O69&gt;=10),"Alto",IF((O69&gt;=6),"Medio",IF((O69&gt;=2),"Bajo","Sin Valor"))))</f>
        <v>Alto</v>
      </c>
      <c r="Q69" s="482" t="s">
        <v>645</v>
      </c>
      <c r="R69" s="483">
        <f>IF(Q69=[1]Listas!F$4,[1]Listas!G$4,IF(Q69=[1]Listas!F$5,[1]Listas!G$5,IF(Q69=[1]Listas!F$6,[1]Listas!G$6,[1]Listas!G$7)))</f>
        <v>25</v>
      </c>
      <c r="S69" s="481">
        <f>+R69*O69</f>
        <v>450</v>
      </c>
      <c r="T69" s="481" t="str">
        <f t="shared" si="3"/>
        <v>Corregir</v>
      </c>
      <c r="U69" s="481" t="str">
        <f>IF(S69&gt;=[1]Listas!AE$4,[1]Listas!AF$4,IF(S69&gt;=[1]Listas!AE$5,[1]Listas!AF$5,[1]Listas!AF$6))</f>
        <v>Aceptable con control</v>
      </c>
      <c r="V69" s="484">
        <v>1</v>
      </c>
      <c r="W69" s="484">
        <v>0</v>
      </c>
      <c r="X69" s="484">
        <v>0</v>
      </c>
      <c r="Y69" s="479" t="s">
        <v>664</v>
      </c>
      <c r="Z69" s="478" t="s">
        <v>604</v>
      </c>
      <c r="AA69" s="479"/>
      <c r="AB69" s="479"/>
      <c r="AC69" s="479"/>
      <c r="AD69" s="479" t="s">
        <v>700</v>
      </c>
      <c r="AE69" s="479"/>
    </row>
    <row r="70" spans="1:31" s="486" customFormat="1" ht="51" hidden="1" x14ac:dyDescent="0.2">
      <c r="A70" s="477"/>
      <c r="B70" s="477"/>
      <c r="C70" s="478" t="s">
        <v>604</v>
      </c>
      <c r="D70" s="478" t="s">
        <v>672</v>
      </c>
      <c r="E70" s="479" t="s">
        <v>673</v>
      </c>
      <c r="F70" s="478" t="s">
        <v>656</v>
      </c>
      <c r="G70" s="479" t="s">
        <v>674</v>
      </c>
      <c r="H70" s="479"/>
      <c r="I70" s="479" t="s">
        <v>675</v>
      </c>
      <c r="J70" s="479"/>
      <c r="K70" s="478" t="s">
        <v>610</v>
      </c>
      <c r="L70" s="480">
        <f>IF(K70=[1]Listas!B$4,[1]Listas!C$4,IF(K70=[1]Listas!B$5,[1]Listas!C$5,IF(K70=[1]Listas!B$6,[1]Listas!C$6,[1]Listas!C$7)))</f>
        <v>0</v>
      </c>
      <c r="M70" s="478" t="s">
        <v>665</v>
      </c>
      <c r="N70" s="480">
        <f>IF(M70=[1]Listas!D$4,[1]Listas!E$4,IF(M70=[1]Listas!D$5,[1]Listas!E$5,IF(M70=[1]Listas!D$6,[1]Listas!E$6,[1]Listas!E$7)))</f>
        <v>1</v>
      </c>
      <c r="O70" s="481">
        <f t="shared" si="0"/>
        <v>0</v>
      </c>
      <c r="P70" s="481" t="str">
        <f t="shared" si="1"/>
        <v>Sin Valor</v>
      </c>
      <c r="Q70" s="482" t="s">
        <v>676</v>
      </c>
      <c r="R70" s="483">
        <f>IF(Q70=[1]Listas!F$4,[1]Listas!G$4,IF(Q70=[1]Listas!F$5,[1]Listas!G$5,IF(Q70=[1]Listas!F$6,[1]Listas!G$6,[1]Listas!G$7)))</f>
        <v>100</v>
      </c>
      <c r="S70" s="481">
        <f t="shared" si="2"/>
        <v>0</v>
      </c>
      <c r="T70" s="481" t="str">
        <f t="shared" si="3"/>
        <v>Mantener</v>
      </c>
      <c r="U70" s="481" t="str">
        <f>IF(S70&gt;=[1]Listas!AE$4,[1]Listas!AF$4,IF(S70&gt;=[1]Listas!AE$5,[1]Listas!AF$5,[1]Listas!AF$6))</f>
        <v>Aceptable</v>
      </c>
      <c r="V70" s="484">
        <v>1</v>
      </c>
      <c r="W70" s="484">
        <v>0</v>
      </c>
      <c r="X70" s="484">
        <v>0</v>
      </c>
      <c r="Y70" s="479" t="s">
        <v>677</v>
      </c>
      <c r="Z70" s="478" t="s">
        <v>604</v>
      </c>
      <c r="AA70" s="479"/>
      <c r="AB70" s="479"/>
      <c r="AC70" s="479"/>
      <c r="AD70" s="479" t="s">
        <v>678</v>
      </c>
      <c r="AE70" s="479"/>
    </row>
    <row r="71" spans="1:31" ht="76.5" hidden="1" x14ac:dyDescent="0.2">
      <c r="A71" s="477" t="s">
        <v>709</v>
      </c>
      <c r="B71" s="477" t="s">
        <v>707</v>
      </c>
      <c r="C71" s="478" t="s">
        <v>604</v>
      </c>
      <c r="D71" s="478" t="s">
        <v>605</v>
      </c>
      <c r="E71" s="479" t="s">
        <v>606</v>
      </c>
      <c r="F71" s="478" t="s">
        <v>607</v>
      </c>
      <c r="G71" s="479" t="s">
        <v>608</v>
      </c>
      <c r="H71" s="479" t="s">
        <v>680</v>
      </c>
      <c r="I71" s="479"/>
      <c r="J71" s="479"/>
      <c r="K71" s="478" t="s">
        <v>610</v>
      </c>
      <c r="L71" s="480">
        <f>IF(K71=[1]Listas!B$4,[1]Listas!C$4,IF(K71=[1]Listas!B$5,[1]Listas!C$5,IF(K71=[1]Listas!B$6,[1]Listas!C$6,[1]Listas!C$7)))</f>
        <v>0</v>
      </c>
      <c r="M71" s="478" t="s">
        <v>611</v>
      </c>
      <c r="N71" s="480">
        <f>IF(M71=[1]Listas!D$4,[1]Listas!E$4,IF(M71=[1]Listas!D$5,[1]Listas!E$5,IF(M71=[1]Listas!D$6,[1]Listas!E$6,[1]Listas!E$7)))</f>
        <v>3</v>
      </c>
      <c r="O71" s="481">
        <f t="shared" si="0"/>
        <v>0</v>
      </c>
      <c r="P71" s="481" t="str">
        <f t="shared" si="1"/>
        <v>Sin Valor</v>
      </c>
      <c r="Q71" s="482" t="s">
        <v>612</v>
      </c>
      <c r="R71" s="483">
        <f>IF(Q71=[1]Listas!F$4,[1]Listas!G$4,IF(Q71=[1]Listas!F$5,[1]Listas!G$5,IF(Q71=[1]Listas!F$6,[1]Listas!G$6,[1]Listas!G$7)))</f>
        <v>10</v>
      </c>
      <c r="S71" s="481">
        <f t="shared" si="2"/>
        <v>0</v>
      </c>
      <c r="T71" s="481" t="str">
        <f t="shared" si="3"/>
        <v>Mantener</v>
      </c>
      <c r="U71" s="481" t="str">
        <f>IF(S71&gt;=[1]Listas!AE$4,[1]Listas!AF$4,IF(S71&gt;=[1]Listas!AE$5,[1]Listas!AF$5,[1]Listas!AF$6))</f>
        <v>Aceptable</v>
      </c>
      <c r="V71" s="484">
        <v>2</v>
      </c>
      <c r="W71" s="484">
        <v>0</v>
      </c>
      <c r="X71" s="484">
        <v>0</v>
      </c>
      <c r="Y71" s="479" t="s">
        <v>613</v>
      </c>
      <c r="Z71" s="478" t="s">
        <v>604</v>
      </c>
      <c r="AA71" s="479"/>
      <c r="AB71" s="479"/>
      <c r="AC71" s="479"/>
      <c r="AD71" s="485" t="s">
        <v>614</v>
      </c>
      <c r="AE71" s="479"/>
    </row>
    <row r="72" spans="1:31" ht="89.25" hidden="1" x14ac:dyDescent="0.2">
      <c r="A72" s="477"/>
      <c r="B72" s="477"/>
      <c r="C72" s="478" t="s">
        <v>604</v>
      </c>
      <c r="D72" s="478" t="s">
        <v>605</v>
      </c>
      <c r="E72" s="479" t="s">
        <v>615</v>
      </c>
      <c r="F72" s="478" t="s">
        <v>607</v>
      </c>
      <c r="G72" s="479" t="s">
        <v>616</v>
      </c>
      <c r="H72" s="487" t="s">
        <v>617</v>
      </c>
      <c r="I72" s="487" t="s">
        <v>618</v>
      </c>
      <c r="J72" s="487" t="s">
        <v>619</v>
      </c>
      <c r="K72" s="478" t="s">
        <v>580</v>
      </c>
      <c r="L72" s="480">
        <f>IF(K72=[1]Listas!B$4,[1]Listas!C$4,IF(K72=[1]Listas!B$5,[1]Listas!C$5,IF(K72=[1]Listas!B$6,[1]Listas!C$6,[1]Listas!C$7)))</f>
        <v>2</v>
      </c>
      <c r="M72" s="478" t="s">
        <v>620</v>
      </c>
      <c r="N72" s="480">
        <f>IF(M72=[1]Listas!D$4,[1]Listas!E$4,IF(M72=[1]Listas!D$5,[1]Listas!E$5,IF(M72=[1]Listas!D$6,[1]Listas!E$6,[1]Listas!E$7)))</f>
        <v>4</v>
      </c>
      <c r="O72" s="481">
        <f t="shared" si="0"/>
        <v>8</v>
      </c>
      <c r="P72" s="481" t="str">
        <f t="shared" si="1"/>
        <v>Medio</v>
      </c>
      <c r="Q72" s="482" t="s">
        <v>621</v>
      </c>
      <c r="R72" s="483">
        <f>IF(Q72=[1]Listas!F$4,[1]Listas!G$4,IF(Q72=[1]Listas!F$5,[1]Listas!G$5,IF(Q72=[1]Listas!F$6,[1]Listas!G$6,[1]Listas!G$7)))</f>
        <v>60</v>
      </c>
      <c r="S72" s="481">
        <f t="shared" si="2"/>
        <v>480</v>
      </c>
      <c r="T72" s="481" t="str">
        <f t="shared" si="3"/>
        <v>Corregir</v>
      </c>
      <c r="U72" s="481" t="str">
        <f>IF(S72&gt;=[1]Listas!AE$4,[1]Listas!AF$4,IF(S72&gt;=[1]Listas!AE$5,[1]Listas!AF$5,[1]Listas!AF$6))</f>
        <v>Aceptable con control</v>
      </c>
      <c r="V72" s="484">
        <v>1</v>
      </c>
      <c r="W72" s="484">
        <v>0</v>
      </c>
      <c r="X72" s="484">
        <v>0</v>
      </c>
      <c r="Y72" s="479" t="s">
        <v>622</v>
      </c>
      <c r="Z72" s="478" t="s">
        <v>604</v>
      </c>
      <c r="AA72" s="479"/>
      <c r="AB72" s="479"/>
      <c r="AC72" s="479"/>
      <c r="AD72" s="488" t="s">
        <v>623</v>
      </c>
      <c r="AE72" s="489" t="s">
        <v>624</v>
      </c>
    </row>
    <row r="73" spans="1:31" ht="51" hidden="1" x14ac:dyDescent="0.2">
      <c r="A73" s="477"/>
      <c r="B73" s="477"/>
      <c r="C73" s="478" t="s">
        <v>604</v>
      </c>
      <c r="D73" s="478" t="s">
        <v>625</v>
      </c>
      <c r="E73" s="479" t="s">
        <v>626</v>
      </c>
      <c r="F73" s="478" t="s">
        <v>607</v>
      </c>
      <c r="G73" s="479" t="s">
        <v>627</v>
      </c>
      <c r="H73" s="479" t="s">
        <v>628</v>
      </c>
      <c r="I73" s="479"/>
      <c r="J73" s="479"/>
      <c r="K73" s="478" t="s">
        <v>610</v>
      </c>
      <c r="L73" s="480">
        <f>IF(K73=[1]Listas!B$4,[1]Listas!C$4,IF(K73=[1]Listas!B$5,[1]Listas!C$5,IF(K73=[1]Listas!B$6,[1]Listas!C$6,[1]Listas!C$7)))</f>
        <v>0</v>
      </c>
      <c r="M73" s="478" t="s">
        <v>620</v>
      </c>
      <c r="N73" s="480">
        <f>IF(M73=[1]Listas!D$4,[1]Listas!E$4,IF(M73=[1]Listas!D$5,[1]Listas!E$5,IF(M73=[1]Listas!D$6,[1]Listas!E$6,[1]Listas!E$7)))</f>
        <v>4</v>
      </c>
      <c r="O73" s="481">
        <f t="shared" si="0"/>
        <v>0</v>
      </c>
      <c r="P73" s="481" t="str">
        <f t="shared" si="1"/>
        <v>Sin Valor</v>
      </c>
      <c r="Q73" s="482" t="s">
        <v>612</v>
      </c>
      <c r="R73" s="483">
        <f>IF(Q73=[1]Listas!F$4,[1]Listas!G$4,IF(Q73=[1]Listas!F$5,[1]Listas!G$5,IF(Q73=[1]Listas!F$6,[1]Listas!G$6,[1]Listas!G$7)))</f>
        <v>10</v>
      </c>
      <c r="S73" s="481">
        <f t="shared" si="2"/>
        <v>0</v>
      </c>
      <c r="T73" s="481" t="str">
        <f t="shared" si="3"/>
        <v>Mantener</v>
      </c>
      <c r="U73" s="481" t="str">
        <f>IF(S73&gt;=[1]Listas!AE$4,[1]Listas!AF$4,IF(S73&gt;=[1]Listas!AE$5,[1]Listas!AF$5,[1]Listas!AF$6))</f>
        <v>Aceptable</v>
      </c>
      <c r="V73" s="484">
        <v>2</v>
      </c>
      <c r="W73" s="484">
        <v>0</v>
      </c>
      <c r="X73" s="484">
        <v>0</v>
      </c>
      <c r="Y73" s="479" t="s">
        <v>629</v>
      </c>
      <c r="Z73" s="478" t="s">
        <v>604</v>
      </c>
      <c r="AA73" s="479"/>
      <c r="AB73" s="479"/>
      <c r="AC73" s="485" t="s">
        <v>630</v>
      </c>
      <c r="AD73" s="485" t="s">
        <v>631</v>
      </c>
      <c r="AE73" s="479"/>
    </row>
    <row r="74" spans="1:31" ht="63.75" hidden="1" x14ac:dyDescent="0.2">
      <c r="A74" s="477"/>
      <c r="B74" s="477"/>
      <c r="C74" s="478" t="s">
        <v>604</v>
      </c>
      <c r="D74" s="478" t="s">
        <v>681</v>
      </c>
      <c r="E74" s="479" t="s">
        <v>682</v>
      </c>
      <c r="F74" s="478" t="s">
        <v>607</v>
      </c>
      <c r="G74" s="479" t="s">
        <v>634</v>
      </c>
      <c r="H74" s="479"/>
      <c r="I74" s="479"/>
      <c r="J74" s="479"/>
      <c r="K74" s="478" t="s">
        <v>610</v>
      </c>
      <c r="L74" s="480">
        <f>IF(K74=[1]Listas!B$4,[1]Listas!C$4,IF(K74=[1]Listas!B$5,[1]Listas!C$5,IF(K74=[1]Listas!B$6,[1]Listas!C$6,[1]Listas!C$7)))</f>
        <v>0</v>
      </c>
      <c r="M74" s="478" t="s">
        <v>636</v>
      </c>
      <c r="N74" s="480">
        <f>IF(M74=[1]Listas!D$4,[1]Listas!E$4,IF(M74=[1]Listas!D$5,[1]Listas!E$5,IF(M74=[1]Listas!D$6,[1]Listas!E$6,[1]Listas!E$7)))</f>
        <v>2</v>
      </c>
      <c r="O74" s="481">
        <f t="shared" si="0"/>
        <v>0</v>
      </c>
      <c r="P74" s="481" t="str">
        <f t="shared" si="1"/>
        <v>Sin Valor</v>
      </c>
      <c r="Q74" s="482" t="s">
        <v>612</v>
      </c>
      <c r="R74" s="483">
        <f>IF(Q74=[1]Listas!F$4,[1]Listas!G$4,IF(Q74=[1]Listas!F$5,[1]Listas!G$5,IF(Q74=[1]Listas!F$6,[1]Listas!G$6,[1]Listas!G$7)))</f>
        <v>10</v>
      </c>
      <c r="S74" s="481">
        <f t="shared" si="2"/>
        <v>0</v>
      </c>
      <c r="T74" s="481" t="str">
        <f t="shared" si="3"/>
        <v>Mantener</v>
      </c>
      <c r="U74" s="481" t="str">
        <f>IF(S74&gt;=[1]Listas!AE$4,[1]Listas!AF$4,IF(S74&gt;=[1]Listas!AE$5,[1]Listas!AF$5,[1]Listas!AF$6))</f>
        <v>Aceptable</v>
      </c>
      <c r="V74" s="484">
        <v>2</v>
      </c>
      <c r="W74" s="484">
        <v>0</v>
      </c>
      <c r="X74" s="484">
        <v>0</v>
      </c>
      <c r="Y74" s="479" t="s">
        <v>637</v>
      </c>
      <c r="Z74" s="478" t="s">
        <v>604</v>
      </c>
      <c r="AA74" s="479"/>
      <c r="AB74" s="479"/>
      <c r="AC74" s="491"/>
      <c r="AD74" s="485" t="s">
        <v>638</v>
      </c>
      <c r="AE74" s="479"/>
    </row>
    <row r="75" spans="1:31" ht="38.25" hidden="1" x14ac:dyDescent="0.2">
      <c r="A75" s="477"/>
      <c r="B75" s="477"/>
      <c r="C75" s="478" t="s">
        <v>604</v>
      </c>
      <c r="D75" s="478" t="s">
        <v>704</v>
      </c>
      <c r="E75" s="479" t="s">
        <v>708</v>
      </c>
      <c r="F75" s="478" t="s">
        <v>607</v>
      </c>
      <c r="G75" s="479" t="s">
        <v>634</v>
      </c>
      <c r="H75" s="479"/>
      <c r="I75" s="479"/>
      <c r="J75" s="479"/>
      <c r="K75" s="478" t="s">
        <v>610</v>
      </c>
      <c r="L75" s="480">
        <f>IF(K75=[1]Listas!B$4,[1]Listas!C$4,IF(K75=[1]Listas!B$5,[1]Listas!C$5,IF(K75=[1]Listas!B$6,[1]Listas!C$6,[1]Listas!C$7)))</f>
        <v>0</v>
      </c>
      <c r="M75" s="478" t="s">
        <v>636</v>
      </c>
      <c r="N75" s="480">
        <f>IF(M75=[1]Listas!D$4,[1]Listas!E$4,IF(M75=[1]Listas!D$5,[1]Listas!E$5,IF(M75=[1]Listas!D$6,[1]Listas!E$6,[1]Listas!E$7)))</f>
        <v>2</v>
      </c>
      <c r="O75" s="481">
        <f>N75*L75</f>
        <v>0</v>
      </c>
      <c r="P75" s="481" t="str">
        <f>IF((O75&gt;=24),"Muy Alto",IF((O75&gt;=10),"Alto",IF((O75&gt;=6),"Medio",IF((O75&gt;=2),"Bajo","Sin Valor"))))</f>
        <v>Sin Valor</v>
      </c>
      <c r="Q75" s="482" t="s">
        <v>612</v>
      </c>
      <c r="R75" s="483">
        <f>IF(Q75=[1]Listas!F$4,[1]Listas!G$4,IF(Q75=[1]Listas!F$5,[1]Listas!G$5,IF(Q75=[1]Listas!F$6,[1]Listas!G$6,[1]Listas!G$7)))</f>
        <v>10</v>
      </c>
      <c r="S75" s="481">
        <f>+R75*O75</f>
        <v>0</v>
      </c>
      <c r="T75" s="481" t="str">
        <f t="shared" si="3"/>
        <v>Mantener</v>
      </c>
      <c r="U75" s="481" t="str">
        <f>IF(S75&gt;=[1]Listas!AE$4,[1]Listas!AF$4,IF(S75&gt;=[1]Listas!AE$5,[1]Listas!AF$5,[1]Listas!AF$6))</f>
        <v>Aceptable</v>
      </c>
      <c r="V75" s="484">
        <v>2</v>
      </c>
      <c r="W75" s="484">
        <v>0</v>
      </c>
      <c r="X75" s="484">
        <v>0</v>
      </c>
      <c r="Y75" s="479" t="s">
        <v>637</v>
      </c>
      <c r="Z75" s="478" t="s">
        <v>604</v>
      </c>
      <c r="AA75" s="479"/>
      <c r="AB75" s="479"/>
      <c r="AC75" s="491"/>
      <c r="AD75" s="485" t="s">
        <v>638</v>
      </c>
      <c r="AE75" s="479"/>
    </row>
    <row r="76" spans="1:31" ht="76.5" hidden="1" x14ac:dyDescent="0.2">
      <c r="A76" s="477"/>
      <c r="B76" s="477"/>
      <c r="C76" s="478" t="s">
        <v>604</v>
      </c>
      <c r="D76" s="478" t="s">
        <v>639</v>
      </c>
      <c r="E76" s="479" t="s">
        <v>710</v>
      </c>
      <c r="F76" s="478" t="s">
        <v>641</v>
      </c>
      <c r="G76" s="479" t="s">
        <v>642</v>
      </c>
      <c r="H76" s="479" t="s">
        <v>643</v>
      </c>
      <c r="I76" s="479" t="s">
        <v>644</v>
      </c>
      <c r="J76" s="479" t="s">
        <v>651</v>
      </c>
      <c r="K76" s="478" t="s">
        <v>580</v>
      </c>
      <c r="L76" s="480">
        <f>IF(K76=[1]Listas!B$4,[1]Listas!C$4,IF(K76=[1]Listas!B$5,[1]Listas!C$5,IF(K76=[1]Listas!B$6,[1]Listas!C$6,[1]Listas!C$7)))</f>
        <v>2</v>
      </c>
      <c r="M76" s="478" t="s">
        <v>620</v>
      </c>
      <c r="N76" s="480">
        <f>IF(M76=[1]Listas!D$4,[1]Listas!E$4,IF(M76=[1]Listas!D$5,[1]Listas!E$5,IF(M76=[1]Listas!D$6,[1]Listas!E$6,[1]Listas!E$7)))</f>
        <v>4</v>
      </c>
      <c r="O76" s="481">
        <f t="shared" si="0"/>
        <v>8</v>
      </c>
      <c r="P76" s="481" t="str">
        <f t="shared" si="1"/>
        <v>Medio</v>
      </c>
      <c r="Q76" s="482" t="s">
        <v>645</v>
      </c>
      <c r="R76" s="483">
        <f>IF(Q76=[1]Listas!F$4,[1]Listas!G$4,IF(Q76=[1]Listas!F$5,[1]Listas!G$5,IF(Q76=[1]Listas!F$6,[1]Listas!G$6,[1]Listas!G$7)))</f>
        <v>25</v>
      </c>
      <c r="S76" s="481">
        <f t="shared" si="2"/>
        <v>200</v>
      </c>
      <c r="T76" s="481" t="str">
        <f t="shared" si="3"/>
        <v>Corregir</v>
      </c>
      <c r="U76" s="481" t="str">
        <f>IF(S76&gt;=[1]Listas!AE$4,[1]Listas!AF$4,IF(S76&gt;=[1]Listas!AE$5,[1]Listas!AF$5,[1]Listas!AF$6))</f>
        <v>Aceptable con control</v>
      </c>
      <c r="V76" s="484">
        <v>2</v>
      </c>
      <c r="W76" s="484">
        <v>0</v>
      </c>
      <c r="X76" s="484">
        <v>0</v>
      </c>
      <c r="Y76" s="479" t="s">
        <v>646</v>
      </c>
      <c r="Z76" s="478" t="s">
        <v>604</v>
      </c>
      <c r="AA76" s="479"/>
      <c r="AB76" s="479"/>
      <c r="AC76" s="479" t="s">
        <v>684</v>
      </c>
      <c r="AD76" s="485" t="s">
        <v>647</v>
      </c>
      <c r="AE76" s="479"/>
    </row>
    <row r="77" spans="1:31" ht="76.5" hidden="1" x14ac:dyDescent="0.2">
      <c r="A77" s="477"/>
      <c r="B77" s="477"/>
      <c r="C77" s="478" t="s">
        <v>604</v>
      </c>
      <c r="D77" s="478" t="s">
        <v>648</v>
      </c>
      <c r="E77" s="479" t="s">
        <v>685</v>
      </c>
      <c r="F77" s="478" t="s">
        <v>641</v>
      </c>
      <c r="G77" s="479" t="s">
        <v>650</v>
      </c>
      <c r="H77" s="479"/>
      <c r="I77" s="479" t="s">
        <v>686</v>
      </c>
      <c r="J77" s="479" t="s">
        <v>651</v>
      </c>
      <c r="K77" s="478" t="s">
        <v>580</v>
      </c>
      <c r="L77" s="480">
        <f>IF(K77=[1]Listas!B$4,[1]Listas!C$4,IF(K77=[1]Listas!B$5,[1]Listas!C$5,IF(K77=[1]Listas!B$6,[1]Listas!C$6,[1]Listas!C$7)))</f>
        <v>2</v>
      </c>
      <c r="M77" s="478" t="s">
        <v>611</v>
      </c>
      <c r="N77" s="480">
        <f>IF(M77=[1]Listas!D$4,[1]Listas!E$4,IF(M77=[1]Listas!D$5,[1]Listas!E$5,IF(M77=[1]Listas!D$6,[1]Listas!E$6,[1]Listas!E$7)))</f>
        <v>3</v>
      </c>
      <c r="O77" s="481">
        <f t="shared" si="0"/>
        <v>6</v>
      </c>
      <c r="P77" s="481" t="str">
        <f t="shared" si="1"/>
        <v>Medio</v>
      </c>
      <c r="Q77" s="482" t="s">
        <v>645</v>
      </c>
      <c r="R77" s="483">
        <f>IF(Q77=[1]Listas!F$4,[1]Listas!G$4,IF(Q77=[1]Listas!F$5,[1]Listas!G$5,IF(Q77=[1]Listas!F$6,[1]Listas!G$6,[1]Listas!G$7)))</f>
        <v>25</v>
      </c>
      <c r="S77" s="481">
        <f t="shared" si="2"/>
        <v>150</v>
      </c>
      <c r="T77" s="481" t="str">
        <f t="shared" si="3"/>
        <v>Corregir</v>
      </c>
      <c r="U77" s="481" t="str">
        <f>IF(S77&gt;=[1]Listas!AE$4,[1]Listas!AF$4,IF(S77&gt;=[1]Listas!AE$5,[1]Listas!AF$5,[1]Listas!AF$6))</f>
        <v>Aceptable con control</v>
      </c>
      <c r="V77" s="484">
        <v>2</v>
      </c>
      <c r="W77" s="484">
        <v>0</v>
      </c>
      <c r="X77" s="484">
        <v>0</v>
      </c>
      <c r="Y77" s="479" t="s">
        <v>652</v>
      </c>
      <c r="Z77" s="478" t="s">
        <v>63</v>
      </c>
      <c r="AA77" s="479"/>
      <c r="AB77" s="479"/>
      <c r="AC77" s="491"/>
      <c r="AD77" s="485" t="s">
        <v>647</v>
      </c>
      <c r="AE77" s="479"/>
    </row>
    <row r="78" spans="1:31" ht="38.25" hidden="1" x14ac:dyDescent="0.2">
      <c r="A78" s="477"/>
      <c r="B78" s="477"/>
      <c r="C78" s="478" t="s">
        <v>604</v>
      </c>
      <c r="D78" s="478" t="s">
        <v>654</v>
      </c>
      <c r="E78" s="479" t="s">
        <v>655</v>
      </c>
      <c r="F78" s="478" t="s">
        <v>656</v>
      </c>
      <c r="G78" s="479" t="s">
        <v>657</v>
      </c>
      <c r="H78" s="479" t="s">
        <v>658</v>
      </c>
      <c r="I78" s="479"/>
      <c r="J78" s="479"/>
      <c r="K78" s="478" t="s">
        <v>580</v>
      </c>
      <c r="L78" s="480">
        <f>IF(K78=[1]Listas!B$4,[1]Listas!C$4,IF(K78=[1]Listas!B$5,[1]Listas!C$5,IF(K78=[1]Listas!B$6,[1]Listas!C$6,[1]Listas!C$7)))</f>
        <v>2</v>
      </c>
      <c r="M78" s="478" t="s">
        <v>611</v>
      </c>
      <c r="N78" s="480">
        <f>IF(M78=[1]Listas!D$4,[1]Listas!E$4,IF(M78=[1]Listas!D$5,[1]Listas!E$5,IF(M78=[1]Listas!D$6,[1]Listas!E$6,[1]Listas!E$7)))</f>
        <v>3</v>
      </c>
      <c r="O78" s="481">
        <f t="shared" ref="O78:O147" si="4">N78*L78</f>
        <v>6</v>
      </c>
      <c r="P78" s="481" t="str">
        <f t="shared" ref="P78:P147" si="5">IF((O78&gt;=24),"Muy Alto",IF((O78&gt;=10),"Alto",IF((O78&gt;=6),"Medio",IF((O78&gt;=2),"Bajo","Sin Valor"))))</f>
        <v>Medio</v>
      </c>
      <c r="Q78" s="482" t="s">
        <v>645</v>
      </c>
      <c r="R78" s="483">
        <f>IF(Q78=[1]Listas!F$4,[1]Listas!G$4,IF(Q78=[1]Listas!F$5,[1]Listas!G$5,IF(Q78=[1]Listas!F$6,[1]Listas!G$6,[1]Listas!G$7)))</f>
        <v>25</v>
      </c>
      <c r="S78" s="481">
        <f t="shared" ref="S78:S147" si="6">+R78*O78</f>
        <v>150</v>
      </c>
      <c r="T78" s="481" t="str">
        <f t="shared" si="3"/>
        <v>Corregir</v>
      </c>
      <c r="U78" s="481" t="str">
        <f>IF(S78&gt;=[1]Listas!AE$4,[1]Listas!AF$4,IF(S78&gt;=[1]Listas!AE$5,[1]Listas!AF$5,[1]Listas!AF$6))</f>
        <v>Aceptable con control</v>
      </c>
      <c r="V78" s="484">
        <v>2</v>
      </c>
      <c r="W78" s="484">
        <v>0</v>
      </c>
      <c r="X78" s="484">
        <v>0</v>
      </c>
      <c r="Y78" s="479" t="s">
        <v>659</v>
      </c>
      <c r="Z78" s="478" t="s">
        <v>63</v>
      </c>
      <c r="AA78" s="479"/>
      <c r="AB78" s="479"/>
      <c r="AC78" s="491"/>
      <c r="AD78" s="479" t="s">
        <v>660</v>
      </c>
      <c r="AE78" s="491"/>
    </row>
    <row r="79" spans="1:31" ht="38.25" hidden="1" x14ac:dyDescent="0.2">
      <c r="A79" s="477"/>
      <c r="B79" s="477"/>
      <c r="C79" s="478" t="s">
        <v>604</v>
      </c>
      <c r="D79" s="478" t="s">
        <v>661</v>
      </c>
      <c r="E79" s="479" t="s">
        <v>662</v>
      </c>
      <c r="F79" s="478" t="s">
        <v>663</v>
      </c>
      <c r="G79" s="479" t="s">
        <v>664</v>
      </c>
      <c r="H79" s="479"/>
      <c r="I79" s="479"/>
      <c r="J79" s="479"/>
      <c r="K79" s="478" t="s">
        <v>610</v>
      </c>
      <c r="L79" s="480">
        <f>IF(K79=[1]Listas!B$4,[1]Listas!C$4,IF(K79=[1]Listas!B$5,[1]Listas!C$5,IF(K79=[1]Listas!B$6,[1]Listas!C$6,[1]Listas!C$7)))</f>
        <v>0</v>
      </c>
      <c r="M79" s="478" t="s">
        <v>665</v>
      </c>
      <c r="N79" s="480">
        <f>IF(M79=[1]Listas!D$4,[1]Listas!E$4,IF(M79=[1]Listas!D$5,[1]Listas!E$5,IF(M79=[1]Listas!D$6,[1]Listas!E$6,[1]Listas!E$7)))</f>
        <v>1</v>
      </c>
      <c r="O79" s="481">
        <f t="shared" si="4"/>
        <v>0</v>
      </c>
      <c r="P79" s="481" t="str">
        <f t="shared" si="5"/>
        <v>Sin Valor</v>
      </c>
      <c r="Q79" s="482" t="s">
        <v>612</v>
      </c>
      <c r="R79" s="483">
        <f>IF(Q79=[1]Listas!F$4,[1]Listas!G$4,IF(Q79=[1]Listas!F$5,[1]Listas!G$5,IF(Q79=[1]Listas!F$6,[1]Listas!G$6,[1]Listas!G$7)))</f>
        <v>10</v>
      </c>
      <c r="S79" s="481">
        <f t="shared" si="6"/>
        <v>0</v>
      </c>
      <c r="T79" s="481" t="str">
        <f t="shared" si="3"/>
        <v>Mantener</v>
      </c>
      <c r="U79" s="481" t="str">
        <f>IF(S79&gt;=[1]Listas!AE$4,[1]Listas!AF$4,IF(S79&gt;=[1]Listas!AE$5,[1]Listas!AF$5,[1]Listas!AF$6))</f>
        <v>Aceptable</v>
      </c>
      <c r="V79" s="484">
        <v>2</v>
      </c>
      <c r="W79" s="484">
        <v>0</v>
      </c>
      <c r="X79" s="484">
        <v>0</v>
      </c>
      <c r="Y79" s="479" t="s">
        <v>664</v>
      </c>
      <c r="Z79" s="478" t="s">
        <v>604</v>
      </c>
      <c r="AA79" s="479"/>
      <c r="AB79" s="479"/>
      <c r="AC79" s="479"/>
      <c r="AD79" s="479" t="s">
        <v>666</v>
      </c>
      <c r="AE79" s="479"/>
    </row>
    <row r="80" spans="1:31" ht="38.25" hidden="1" x14ac:dyDescent="0.2">
      <c r="A80" s="477"/>
      <c r="B80" s="477"/>
      <c r="C80" s="478" t="s">
        <v>604</v>
      </c>
      <c r="D80" s="478" t="s">
        <v>667</v>
      </c>
      <c r="E80" s="479" t="s">
        <v>687</v>
      </c>
      <c r="F80" s="478" t="s">
        <v>663</v>
      </c>
      <c r="G80" s="479" t="s">
        <v>669</v>
      </c>
      <c r="H80" s="479"/>
      <c r="I80" s="479" t="s">
        <v>670</v>
      </c>
      <c r="J80" s="479"/>
      <c r="K80" s="478" t="s">
        <v>610</v>
      </c>
      <c r="L80" s="480">
        <f>IF(K80=[1]Listas!B$4,[1]Listas!C$4,IF(K80=[1]Listas!B$5,[1]Listas!C$5,IF(K80=[1]Listas!B$6,[1]Listas!C$6,[1]Listas!C$7)))</f>
        <v>0</v>
      </c>
      <c r="M80" s="478" t="s">
        <v>665</v>
      </c>
      <c r="N80" s="480">
        <f>IF(M80=[1]Listas!D$4,[1]Listas!E$4,IF(M80=[1]Listas!D$5,[1]Listas!E$5,IF(M80=[1]Listas!D$6,[1]Listas!E$6,[1]Listas!E$7)))</f>
        <v>1</v>
      </c>
      <c r="O80" s="481">
        <f t="shared" si="4"/>
        <v>0</v>
      </c>
      <c r="P80" s="481" t="str">
        <f t="shared" si="5"/>
        <v>Sin Valor</v>
      </c>
      <c r="Q80" s="482" t="s">
        <v>612</v>
      </c>
      <c r="R80" s="483">
        <f>IF(Q80=[1]Listas!F$4,[1]Listas!G$4,IF(Q80=[1]Listas!F$5,[1]Listas!G$5,IF(Q80=[1]Listas!F$6,[1]Listas!G$6,[1]Listas!G$7)))</f>
        <v>10</v>
      </c>
      <c r="S80" s="481">
        <f t="shared" si="6"/>
        <v>0</v>
      </c>
      <c r="T80" s="481" t="str">
        <f t="shared" si="3"/>
        <v>Mantener</v>
      </c>
      <c r="U80" s="481" t="str">
        <f>IF(S80&gt;=[1]Listas!AE$4,[1]Listas!AF$4,IF(S80&gt;=[1]Listas!AE$5,[1]Listas!AF$5,[1]Listas!AF$6))</f>
        <v>Aceptable</v>
      </c>
      <c r="V80" s="484">
        <v>2</v>
      </c>
      <c r="W80" s="484">
        <v>0</v>
      </c>
      <c r="X80" s="484">
        <v>0</v>
      </c>
      <c r="Y80" s="479" t="s">
        <v>669</v>
      </c>
      <c r="Z80" s="478" t="s">
        <v>604</v>
      </c>
      <c r="AA80" s="479"/>
      <c r="AB80" s="479"/>
      <c r="AC80" s="479" t="s">
        <v>688</v>
      </c>
      <c r="AD80" s="479"/>
      <c r="AE80" s="479"/>
    </row>
    <row r="81" spans="1:31" ht="51" hidden="1" x14ac:dyDescent="0.2">
      <c r="A81" s="477"/>
      <c r="B81" s="477"/>
      <c r="C81" s="478" t="s">
        <v>604</v>
      </c>
      <c r="D81" s="478" t="s">
        <v>696</v>
      </c>
      <c r="E81" s="479" t="s">
        <v>697</v>
      </c>
      <c r="F81" s="478" t="s">
        <v>698</v>
      </c>
      <c r="G81" s="479" t="s">
        <v>699</v>
      </c>
      <c r="H81" s="479"/>
      <c r="I81" s="479"/>
      <c r="J81" s="479"/>
      <c r="K81" s="478" t="s">
        <v>695</v>
      </c>
      <c r="L81" s="480">
        <f>IF(K81=[1]Listas!B$4,[1]Listas!C$4,IF(K81=[1]Listas!B$5,[1]Listas!C$5,IF(K81=[1]Listas!B$6,[1]Listas!C$6,[1]Listas!C$7)))</f>
        <v>6</v>
      </c>
      <c r="M81" s="478" t="s">
        <v>611</v>
      </c>
      <c r="N81" s="480">
        <f>IF(M81=[1]Listas!D$4,[1]Listas!E$4,IF(M81=[1]Listas!D$5,[1]Listas!E$5,IF(M81=[1]Listas!D$6,[1]Listas!E$6,[1]Listas!E$7)))</f>
        <v>3</v>
      </c>
      <c r="O81" s="481">
        <f t="shared" si="4"/>
        <v>18</v>
      </c>
      <c r="P81" s="481" t="str">
        <f t="shared" si="5"/>
        <v>Alto</v>
      </c>
      <c r="Q81" s="482" t="s">
        <v>645</v>
      </c>
      <c r="R81" s="483">
        <f>IF(Q81=[1]Listas!F$4,[1]Listas!G$4,IF(Q81=[1]Listas!F$5,[1]Listas!G$5,IF(Q81=[1]Listas!F$6,[1]Listas!G$6,[1]Listas!G$7)))</f>
        <v>25</v>
      </c>
      <c r="S81" s="481">
        <f t="shared" si="6"/>
        <v>450</v>
      </c>
      <c r="T81" s="481" t="str">
        <f t="shared" si="3"/>
        <v>Corregir</v>
      </c>
      <c r="U81" s="481" t="str">
        <f>IF(S81&gt;=[1]Listas!AE$4,[1]Listas!AF$4,IF(S81&gt;=[1]Listas!AE$5,[1]Listas!AF$5,[1]Listas!AF$6))</f>
        <v>Aceptable con control</v>
      </c>
      <c r="V81" s="484">
        <v>2</v>
      </c>
      <c r="W81" s="484">
        <v>0</v>
      </c>
      <c r="X81" s="484">
        <v>0</v>
      </c>
      <c r="Y81" s="479" t="s">
        <v>699</v>
      </c>
      <c r="Z81" s="478" t="s">
        <v>604</v>
      </c>
      <c r="AA81" s="479"/>
      <c r="AB81" s="479"/>
      <c r="AC81" s="479"/>
      <c r="AD81" s="479" t="s">
        <v>700</v>
      </c>
      <c r="AE81" s="479"/>
    </row>
    <row r="82" spans="1:31" ht="38.25" hidden="1" x14ac:dyDescent="0.2">
      <c r="A82" s="477"/>
      <c r="B82" s="477"/>
      <c r="C82" s="478" t="s">
        <v>604</v>
      </c>
      <c r="D82" s="478" t="s">
        <v>701</v>
      </c>
      <c r="E82" s="479" t="s">
        <v>702</v>
      </c>
      <c r="F82" s="478" t="s">
        <v>656</v>
      </c>
      <c r="G82" s="479" t="s">
        <v>664</v>
      </c>
      <c r="H82" s="479"/>
      <c r="I82" s="479"/>
      <c r="J82" s="479"/>
      <c r="K82" s="478" t="s">
        <v>695</v>
      </c>
      <c r="L82" s="480">
        <f>IF(K82=[1]Listas!B$4,[1]Listas!C$4,IF(K82=[1]Listas!B$5,[1]Listas!C$5,IF(K82=[1]Listas!B$6,[1]Listas!C$6,[1]Listas!C$7)))</f>
        <v>6</v>
      </c>
      <c r="M82" s="478" t="s">
        <v>611</v>
      </c>
      <c r="N82" s="480">
        <f>IF(M82=[1]Listas!D$4,[1]Listas!E$4,IF(M82=[1]Listas!D$5,[1]Listas!E$5,IF(M82=[1]Listas!D$6,[1]Listas!E$6,[1]Listas!E$7)))</f>
        <v>3</v>
      </c>
      <c r="O82" s="481">
        <f t="shared" si="4"/>
        <v>18</v>
      </c>
      <c r="P82" s="481" t="str">
        <f t="shared" si="5"/>
        <v>Alto</v>
      </c>
      <c r="Q82" s="482" t="s">
        <v>645</v>
      </c>
      <c r="R82" s="483">
        <f>IF(Q82=[1]Listas!F$4,[1]Listas!G$4,IF(Q82=[1]Listas!F$5,[1]Listas!G$5,IF(Q82=[1]Listas!F$6,[1]Listas!G$6,[1]Listas!G$7)))</f>
        <v>25</v>
      </c>
      <c r="S82" s="481">
        <f t="shared" si="6"/>
        <v>450</v>
      </c>
      <c r="T82" s="481" t="str">
        <f t="shared" si="3"/>
        <v>Corregir</v>
      </c>
      <c r="U82" s="481" t="str">
        <f>IF(S82&gt;=[1]Listas!AE$4,[1]Listas!AF$4,IF(S82&gt;=[1]Listas!AE$5,[1]Listas!AF$5,[1]Listas!AF$6))</f>
        <v>Aceptable con control</v>
      </c>
      <c r="V82" s="484">
        <v>2</v>
      </c>
      <c r="W82" s="484">
        <v>0</v>
      </c>
      <c r="X82" s="484">
        <v>0</v>
      </c>
      <c r="Y82" s="479" t="s">
        <v>664</v>
      </c>
      <c r="Z82" s="478" t="s">
        <v>604</v>
      </c>
      <c r="AA82" s="479"/>
      <c r="AB82" s="479"/>
      <c r="AC82" s="479"/>
      <c r="AD82" s="479" t="s">
        <v>700</v>
      </c>
      <c r="AE82" s="479"/>
    </row>
    <row r="83" spans="1:31" ht="51" hidden="1" x14ac:dyDescent="0.2">
      <c r="A83" s="477"/>
      <c r="B83" s="477"/>
      <c r="C83" s="478" t="s">
        <v>604</v>
      </c>
      <c r="D83" s="478" t="s">
        <v>672</v>
      </c>
      <c r="E83" s="479" t="s">
        <v>673</v>
      </c>
      <c r="F83" s="478" t="s">
        <v>656</v>
      </c>
      <c r="G83" s="479" t="s">
        <v>674</v>
      </c>
      <c r="H83" s="479"/>
      <c r="I83" s="479" t="s">
        <v>675</v>
      </c>
      <c r="J83" s="479"/>
      <c r="K83" s="478" t="s">
        <v>610</v>
      </c>
      <c r="L83" s="480">
        <f>IF(K83=[1]Listas!B$4,[1]Listas!C$4,IF(K83=[1]Listas!B$5,[1]Listas!C$5,IF(K83=[1]Listas!B$6,[1]Listas!C$6,[1]Listas!C$7)))</f>
        <v>0</v>
      </c>
      <c r="M83" s="478" t="s">
        <v>665</v>
      </c>
      <c r="N83" s="480">
        <f>IF(M83=[1]Listas!D$4,[1]Listas!E$4,IF(M83=[1]Listas!D$5,[1]Listas!E$5,IF(M83=[1]Listas!D$6,[1]Listas!E$6,[1]Listas!E$7)))</f>
        <v>1</v>
      </c>
      <c r="O83" s="481">
        <f t="shared" si="4"/>
        <v>0</v>
      </c>
      <c r="P83" s="481" t="str">
        <f t="shared" si="5"/>
        <v>Sin Valor</v>
      </c>
      <c r="Q83" s="482" t="s">
        <v>676</v>
      </c>
      <c r="R83" s="483">
        <f>IF(Q83=[1]Listas!F$4,[1]Listas!G$4,IF(Q83=[1]Listas!F$5,[1]Listas!G$5,IF(Q83=[1]Listas!F$6,[1]Listas!G$6,[1]Listas!G$7)))</f>
        <v>100</v>
      </c>
      <c r="S83" s="481">
        <f t="shared" si="6"/>
        <v>0</v>
      </c>
      <c r="T83" s="481" t="str">
        <f t="shared" si="3"/>
        <v>Mantener</v>
      </c>
      <c r="U83" s="481" t="str">
        <f>IF(S83&gt;=[1]Listas!AE$4,[1]Listas!AF$4,IF(S83&gt;=[1]Listas!AE$5,[1]Listas!AF$5,[1]Listas!AF$6))</f>
        <v>Aceptable</v>
      </c>
      <c r="V83" s="484">
        <v>2</v>
      </c>
      <c r="W83" s="484">
        <v>0</v>
      </c>
      <c r="X83" s="484">
        <v>0</v>
      </c>
      <c r="Y83" s="479" t="s">
        <v>677</v>
      </c>
      <c r="Z83" s="478" t="s">
        <v>604</v>
      </c>
      <c r="AA83" s="479"/>
      <c r="AB83" s="479"/>
      <c r="AC83" s="479"/>
      <c r="AD83" s="479" t="s">
        <v>678</v>
      </c>
      <c r="AE83" s="479"/>
    </row>
    <row r="84" spans="1:31" ht="76.5" hidden="1" x14ac:dyDescent="0.2">
      <c r="A84" s="477" t="s">
        <v>711</v>
      </c>
      <c r="B84" s="477" t="s">
        <v>707</v>
      </c>
      <c r="C84" s="478" t="s">
        <v>604</v>
      </c>
      <c r="D84" s="478" t="s">
        <v>605</v>
      </c>
      <c r="E84" s="479" t="s">
        <v>606</v>
      </c>
      <c r="F84" s="478" t="s">
        <v>607</v>
      </c>
      <c r="G84" s="479" t="s">
        <v>608</v>
      </c>
      <c r="H84" s="479" t="s">
        <v>680</v>
      </c>
      <c r="I84" s="479"/>
      <c r="J84" s="479"/>
      <c r="K84" s="478" t="s">
        <v>610</v>
      </c>
      <c r="L84" s="480">
        <f>IF(K84=[1]Listas!B$4,[1]Listas!C$4,IF(K84=[1]Listas!B$5,[1]Listas!C$5,IF(K84=[1]Listas!B$6,[1]Listas!C$6,[1]Listas!C$7)))</f>
        <v>0</v>
      </c>
      <c r="M84" s="478" t="s">
        <v>611</v>
      </c>
      <c r="N84" s="480">
        <f>IF(M84=[1]Listas!D$4,[1]Listas!E$4,IF(M84=[1]Listas!D$5,[1]Listas!E$5,IF(M84=[1]Listas!D$6,[1]Listas!E$6,[1]Listas!E$7)))</f>
        <v>3</v>
      </c>
      <c r="O84" s="481">
        <f t="shared" si="4"/>
        <v>0</v>
      </c>
      <c r="P84" s="481" t="str">
        <f t="shared" si="5"/>
        <v>Sin Valor</v>
      </c>
      <c r="Q84" s="482" t="s">
        <v>612</v>
      </c>
      <c r="R84" s="483">
        <f>IF(Q84=[1]Listas!F$4,[1]Listas!G$4,IF(Q84=[1]Listas!F$5,[1]Listas!G$5,IF(Q84=[1]Listas!F$6,[1]Listas!G$6,[1]Listas!G$7)))</f>
        <v>10</v>
      </c>
      <c r="S84" s="481">
        <f t="shared" si="6"/>
        <v>0</v>
      </c>
      <c r="T84" s="481" t="str">
        <f t="shared" si="3"/>
        <v>Mantener</v>
      </c>
      <c r="U84" s="481" t="str">
        <f>IF(S84&gt;=[1]Listas!AE$4,[1]Listas!AF$4,IF(S84&gt;=[1]Listas!AE$5,[1]Listas!AF$5,[1]Listas!AF$6))</f>
        <v>Aceptable</v>
      </c>
      <c r="V84" s="484">
        <v>13</v>
      </c>
      <c r="W84" s="484">
        <v>0</v>
      </c>
      <c r="X84" s="484">
        <v>0</v>
      </c>
      <c r="Y84" s="479" t="s">
        <v>613</v>
      </c>
      <c r="Z84" s="478" t="s">
        <v>604</v>
      </c>
      <c r="AA84" s="479"/>
      <c r="AB84" s="479"/>
      <c r="AC84" s="479"/>
      <c r="AD84" s="485" t="s">
        <v>614</v>
      </c>
      <c r="AE84" s="479"/>
    </row>
    <row r="85" spans="1:31" ht="89.25" hidden="1" x14ac:dyDescent="0.2">
      <c r="A85" s="477"/>
      <c r="B85" s="477"/>
      <c r="C85" s="478" t="s">
        <v>604</v>
      </c>
      <c r="D85" s="478" t="s">
        <v>605</v>
      </c>
      <c r="E85" s="479" t="s">
        <v>615</v>
      </c>
      <c r="F85" s="478" t="s">
        <v>607</v>
      </c>
      <c r="G85" s="479" t="s">
        <v>616</v>
      </c>
      <c r="H85" s="487" t="s">
        <v>617</v>
      </c>
      <c r="I85" s="487" t="s">
        <v>618</v>
      </c>
      <c r="J85" s="487" t="s">
        <v>619</v>
      </c>
      <c r="K85" s="478" t="s">
        <v>580</v>
      </c>
      <c r="L85" s="480">
        <f>IF(K85=[1]Listas!B$4,[1]Listas!C$4,IF(K85=[1]Listas!B$5,[1]Listas!C$5,IF(K85=[1]Listas!B$6,[1]Listas!C$6,[1]Listas!C$7)))</f>
        <v>2</v>
      </c>
      <c r="M85" s="478" t="s">
        <v>620</v>
      </c>
      <c r="N85" s="480">
        <f>IF(M85=[1]Listas!D$4,[1]Listas!E$4,IF(M85=[1]Listas!D$5,[1]Listas!E$5,IF(M85=[1]Listas!D$6,[1]Listas!E$6,[1]Listas!E$7)))</f>
        <v>4</v>
      </c>
      <c r="O85" s="481">
        <f t="shared" si="4"/>
        <v>8</v>
      </c>
      <c r="P85" s="481" t="str">
        <f t="shared" si="5"/>
        <v>Medio</v>
      </c>
      <c r="Q85" s="482" t="s">
        <v>621</v>
      </c>
      <c r="R85" s="483">
        <f>IF(Q85=[1]Listas!F$4,[1]Listas!G$4,IF(Q85=[1]Listas!F$5,[1]Listas!G$5,IF(Q85=[1]Listas!F$6,[1]Listas!G$6,[1]Listas!G$7)))</f>
        <v>60</v>
      </c>
      <c r="S85" s="481">
        <f t="shared" si="6"/>
        <v>480</v>
      </c>
      <c r="T85" s="481" t="str">
        <f>IF((S85&gt;=600),"Crítico",IF((S85&gt;=150),"Corregir",IF((S85&gt;=40),"Mejorar",IF((S85&lt;=20),"Mantener"))))</f>
        <v>Corregir</v>
      </c>
      <c r="U85" s="481" t="str">
        <f>IF(S85&gt;=[1]Listas!AE$4,[1]Listas!AF$4,IF(S85&gt;=[1]Listas!AE$5,[1]Listas!AF$5,[1]Listas!AF$6))</f>
        <v>Aceptable con control</v>
      </c>
      <c r="V85" s="484">
        <v>1</v>
      </c>
      <c r="W85" s="484">
        <v>0</v>
      </c>
      <c r="X85" s="484">
        <v>0</v>
      </c>
      <c r="Y85" s="479" t="s">
        <v>622</v>
      </c>
      <c r="Z85" s="478" t="s">
        <v>604</v>
      </c>
      <c r="AA85" s="479"/>
      <c r="AB85" s="479"/>
      <c r="AC85" s="479"/>
      <c r="AD85" s="488" t="s">
        <v>623</v>
      </c>
      <c r="AE85" s="489" t="s">
        <v>624</v>
      </c>
    </row>
    <row r="86" spans="1:31" ht="51" hidden="1" x14ac:dyDescent="0.2">
      <c r="A86" s="477"/>
      <c r="B86" s="477"/>
      <c r="C86" s="478" t="s">
        <v>604</v>
      </c>
      <c r="D86" s="478" t="s">
        <v>625</v>
      </c>
      <c r="E86" s="479" t="s">
        <v>626</v>
      </c>
      <c r="F86" s="478" t="s">
        <v>607</v>
      </c>
      <c r="G86" s="479" t="s">
        <v>627</v>
      </c>
      <c r="H86" s="479" t="s">
        <v>628</v>
      </c>
      <c r="I86" s="479"/>
      <c r="J86" s="479"/>
      <c r="K86" s="478" t="s">
        <v>610</v>
      </c>
      <c r="L86" s="480">
        <f>IF(K86=[1]Listas!B$4,[1]Listas!C$4,IF(K86=[1]Listas!B$5,[1]Listas!C$5,IF(K86=[1]Listas!B$6,[1]Listas!C$6,[1]Listas!C$7)))</f>
        <v>0</v>
      </c>
      <c r="M86" s="478" t="s">
        <v>620</v>
      </c>
      <c r="N86" s="480">
        <f>IF(M86=[1]Listas!D$4,[1]Listas!E$4,IF(M86=[1]Listas!D$5,[1]Listas!E$5,IF(M86=[1]Listas!D$6,[1]Listas!E$6,[1]Listas!E$7)))</f>
        <v>4</v>
      </c>
      <c r="O86" s="481">
        <f t="shared" si="4"/>
        <v>0</v>
      </c>
      <c r="P86" s="481" t="str">
        <f t="shared" si="5"/>
        <v>Sin Valor</v>
      </c>
      <c r="Q86" s="482" t="s">
        <v>612</v>
      </c>
      <c r="R86" s="483">
        <f>IF(Q86=[1]Listas!F$4,[1]Listas!G$4,IF(Q86=[1]Listas!F$5,[1]Listas!G$5,IF(Q86=[1]Listas!F$6,[1]Listas!G$6,[1]Listas!G$7)))</f>
        <v>10</v>
      </c>
      <c r="S86" s="481">
        <f t="shared" si="6"/>
        <v>0</v>
      </c>
      <c r="T86" s="481" t="str">
        <f t="shared" ref="T86:T155" si="7">IF((S86&gt;=600),"Crítico",IF((S86&gt;=150),"Corregir",IF((S86&gt;=40),"Mejorar",IF((S86&lt;=20),"Mantener"))))</f>
        <v>Mantener</v>
      </c>
      <c r="U86" s="481" t="str">
        <f>IF(S86&gt;=[1]Listas!AE$4,[1]Listas!AF$4,IF(S86&gt;=[1]Listas!AE$5,[1]Listas!AF$5,[1]Listas!AF$6))</f>
        <v>Aceptable</v>
      </c>
      <c r="V86" s="484">
        <v>13</v>
      </c>
      <c r="W86" s="484">
        <v>0</v>
      </c>
      <c r="X86" s="484">
        <v>0</v>
      </c>
      <c r="Y86" s="479" t="s">
        <v>629</v>
      </c>
      <c r="Z86" s="478" t="s">
        <v>604</v>
      </c>
      <c r="AA86" s="479"/>
      <c r="AB86" s="479"/>
      <c r="AC86" s="485" t="s">
        <v>630</v>
      </c>
      <c r="AD86" s="485" t="s">
        <v>631</v>
      </c>
      <c r="AE86" s="479"/>
    </row>
    <row r="87" spans="1:31" ht="63.75" hidden="1" x14ac:dyDescent="0.2">
      <c r="A87" s="477"/>
      <c r="B87" s="477"/>
      <c r="C87" s="478" t="s">
        <v>604</v>
      </c>
      <c r="D87" s="478" t="s">
        <v>681</v>
      </c>
      <c r="E87" s="479" t="s">
        <v>682</v>
      </c>
      <c r="F87" s="478" t="s">
        <v>607</v>
      </c>
      <c r="G87" s="479" t="s">
        <v>634</v>
      </c>
      <c r="H87" s="479"/>
      <c r="I87" s="479"/>
      <c r="J87" s="479"/>
      <c r="K87" s="478" t="s">
        <v>610</v>
      </c>
      <c r="L87" s="480">
        <f>IF(K87=[1]Listas!B$4,[1]Listas!C$4,IF(K87=[1]Listas!B$5,[1]Listas!C$5,IF(K87=[1]Listas!B$6,[1]Listas!C$6,[1]Listas!C$7)))</f>
        <v>0</v>
      </c>
      <c r="M87" s="478" t="s">
        <v>636</v>
      </c>
      <c r="N87" s="480">
        <f>IF(M87=[1]Listas!D$4,[1]Listas!E$4,IF(M87=[1]Listas!D$5,[1]Listas!E$5,IF(M87=[1]Listas!D$6,[1]Listas!E$6,[1]Listas!E$7)))</f>
        <v>2</v>
      </c>
      <c r="O87" s="481">
        <f t="shared" si="4"/>
        <v>0</v>
      </c>
      <c r="P87" s="481" t="str">
        <f t="shared" si="5"/>
        <v>Sin Valor</v>
      </c>
      <c r="Q87" s="482" t="s">
        <v>612</v>
      </c>
      <c r="R87" s="483">
        <f>IF(Q87=[1]Listas!F$4,[1]Listas!G$4,IF(Q87=[1]Listas!F$5,[1]Listas!G$5,IF(Q87=[1]Listas!F$6,[1]Listas!G$6,[1]Listas!G$7)))</f>
        <v>10</v>
      </c>
      <c r="S87" s="481">
        <f t="shared" si="6"/>
        <v>0</v>
      </c>
      <c r="T87" s="481" t="str">
        <f t="shared" si="7"/>
        <v>Mantener</v>
      </c>
      <c r="U87" s="481" t="str">
        <f>IF(S87&gt;=[1]Listas!AE$4,[1]Listas!AF$4,IF(S87&gt;=[1]Listas!AE$5,[1]Listas!AF$5,[1]Listas!AF$6))</f>
        <v>Aceptable</v>
      </c>
      <c r="V87" s="484">
        <v>13</v>
      </c>
      <c r="W87" s="484">
        <v>0</v>
      </c>
      <c r="X87" s="484">
        <v>0</v>
      </c>
      <c r="Y87" s="479" t="s">
        <v>637</v>
      </c>
      <c r="Z87" s="478" t="s">
        <v>604</v>
      </c>
      <c r="AA87" s="479"/>
      <c r="AB87" s="479"/>
      <c r="AC87" s="491"/>
      <c r="AD87" s="485" t="s">
        <v>638</v>
      </c>
      <c r="AE87" s="479"/>
    </row>
    <row r="88" spans="1:31" ht="38.25" hidden="1" x14ac:dyDescent="0.2">
      <c r="A88" s="477"/>
      <c r="B88" s="477"/>
      <c r="C88" s="478" t="s">
        <v>604</v>
      </c>
      <c r="D88" s="478" t="s">
        <v>704</v>
      </c>
      <c r="E88" s="479" t="s">
        <v>708</v>
      </c>
      <c r="F88" s="478" t="s">
        <v>607</v>
      </c>
      <c r="G88" s="479" t="s">
        <v>634</v>
      </c>
      <c r="H88" s="479"/>
      <c r="I88" s="479"/>
      <c r="J88" s="479"/>
      <c r="K88" s="478" t="s">
        <v>610</v>
      </c>
      <c r="L88" s="480">
        <f>IF(K88=[1]Listas!B$4,[1]Listas!C$4,IF(K88=[1]Listas!B$5,[1]Listas!C$5,IF(K88=[1]Listas!B$6,[1]Listas!C$6,[1]Listas!C$7)))</f>
        <v>0</v>
      </c>
      <c r="M88" s="478" t="s">
        <v>636</v>
      </c>
      <c r="N88" s="480">
        <f>IF(M88=[1]Listas!D$4,[1]Listas!E$4,IF(M88=[1]Listas!D$5,[1]Listas!E$5,IF(M88=[1]Listas!D$6,[1]Listas!E$6,[1]Listas!E$7)))</f>
        <v>2</v>
      </c>
      <c r="O88" s="481">
        <f t="shared" si="4"/>
        <v>0</v>
      </c>
      <c r="P88" s="481" t="str">
        <f t="shared" si="5"/>
        <v>Sin Valor</v>
      </c>
      <c r="Q88" s="482" t="s">
        <v>612</v>
      </c>
      <c r="R88" s="483">
        <f>IF(Q88=[1]Listas!F$4,[1]Listas!G$4,IF(Q88=[1]Listas!F$5,[1]Listas!G$5,IF(Q88=[1]Listas!F$6,[1]Listas!G$6,[1]Listas!G$7)))</f>
        <v>10</v>
      </c>
      <c r="S88" s="481">
        <f t="shared" si="6"/>
        <v>0</v>
      </c>
      <c r="T88" s="481" t="str">
        <f t="shared" si="7"/>
        <v>Mantener</v>
      </c>
      <c r="U88" s="481" t="str">
        <f>IF(S88&gt;=[1]Listas!AE$4,[1]Listas!AF$4,IF(S88&gt;=[1]Listas!AE$5,[1]Listas!AF$5,[1]Listas!AF$6))</f>
        <v>Aceptable</v>
      </c>
      <c r="V88" s="484">
        <v>13</v>
      </c>
      <c r="W88" s="484">
        <v>0</v>
      </c>
      <c r="X88" s="484">
        <v>0</v>
      </c>
      <c r="Y88" s="479" t="s">
        <v>637</v>
      </c>
      <c r="Z88" s="478" t="s">
        <v>604</v>
      </c>
      <c r="AA88" s="479"/>
      <c r="AB88" s="479"/>
      <c r="AC88" s="491"/>
      <c r="AD88" s="485" t="s">
        <v>638</v>
      </c>
      <c r="AE88" s="479"/>
    </row>
    <row r="89" spans="1:31" ht="76.5" hidden="1" x14ac:dyDescent="0.2">
      <c r="A89" s="477"/>
      <c r="B89" s="477"/>
      <c r="C89" s="478" t="s">
        <v>604</v>
      </c>
      <c r="D89" s="478" t="s">
        <v>639</v>
      </c>
      <c r="E89" s="479" t="s">
        <v>710</v>
      </c>
      <c r="F89" s="478" t="s">
        <v>641</v>
      </c>
      <c r="G89" s="479" t="s">
        <v>642</v>
      </c>
      <c r="H89" s="479" t="s">
        <v>643</v>
      </c>
      <c r="I89" s="479" t="s">
        <v>644</v>
      </c>
      <c r="J89" s="479" t="s">
        <v>651</v>
      </c>
      <c r="K89" s="478" t="s">
        <v>580</v>
      </c>
      <c r="L89" s="480">
        <f>IF(K89=[1]Listas!B$4,[1]Listas!C$4,IF(K89=[1]Listas!B$5,[1]Listas!C$5,IF(K89=[1]Listas!B$6,[1]Listas!C$6,[1]Listas!C$7)))</f>
        <v>2</v>
      </c>
      <c r="M89" s="478" t="s">
        <v>620</v>
      </c>
      <c r="N89" s="480">
        <f>IF(M89=[1]Listas!D$4,[1]Listas!E$4,IF(M89=[1]Listas!D$5,[1]Listas!E$5,IF(M89=[1]Listas!D$6,[1]Listas!E$6,[1]Listas!E$7)))</f>
        <v>4</v>
      </c>
      <c r="O89" s="481">
        <f t="shared" si="4"/>
        <v>8</v>
      </c>
      <c r="P89" s="481" t="str">
        <f t="shared" si="5"/>
        <v>Medio</v>
      </c>
      <c r="Q89" s="482" t="s">
        <v>645</v>
      </c>
      <c r="R89" s="483">
        <f>IF(Q89=[1]Listas!F$4,[1]Listas!G$4,IF(Q89=[1]Listas!F$5,[1]Listas!G$5,IF(Q89=[1]Listas!F$6,[1]Listas!G$6,[1]Listas!G$7)))</f>
        <v>25</v>
      </c>
      <c r="S89" s="481">
        <f t="shared" si="6"/>
        <v>200</v>
      </c>
      <c r="T89" s="481" t="str">
        <f t="shared" si="7"/>
        <v>Corregir</v>
      </c>
      <c r="U89" s="481" t="str">
        <f>IF(S89&gt;=[1]Listas!AE$4,[1]Listas!AF$4,IF(S89&gt;=[1]Listas!AE$5,[1]Listas!AF$5,[1]Listas!AF$6))</f>
        <v>Aceptable con control</v>
      </c>
      <c r="V89" s="484">
        <v>13</v>
      </c>
      <c r="W89" s="484">
        <v>0</v>
      </c>
      <c r="X89" s="484">
        <v>0</v>
      </c>
      <c r="Y89" s="479" t="s">
        <v>646</v>
      </c>
      <c r="Z89" s="478" t="s">
        <v>604</v>
      </c>
      <c r="AA89" s="479"/>
      <c r="AB89" s="479"/>
      <c r="AC89" s="479" t="s">
        <v>684</v>
      </c>
      <c r="AD89" s="485" t="s">
        <v>647</v>
      </c>
      <c r="AE89" s="479"/>
    </row>
    <row r="90" spans="1:31" ht="76.5" hidden="1" x14ac:dyDescent="0.2">
      <c r="A90" s="477"/>
      <c r="B90" s="477"/>
      <c r="C90" s="478" t="s">
        <v>604</v>
      </c>
      <c r="D90" s="478" t="s">
        <v>648</v>
      </c>
      <c r="E90" s="479" t="s">
        <v>685</v>
      </c>
      <c r="F90" s="478" t="s">
        <v>641</v>
      </c>
      <c r="G90" s="479" t="s">
        <v>650</v>
      </c>
      <c r="H90" s="479"/>
      <c r="I90" s="479" t="s">
        <v>686</v>
      </c>
      <c r="J90" s="479" t="s">
        <v>651</v>
      </c>
      <c r="K90" s="478" t="s">
        <v>580</v>
      </c>
      <c r="L90" s="480">
        <f>IF(K90=[1]Listas!B$4,[1]Listas!C$4,IF(K90=[1]Listas!B$5,[1]Listas!C$5,IF(K90=[1]Listas!B$6,[1]Listas!C$6,[1]Listas!C$7)))</f>
        <v>2</v>
      </c>
      <c r="M90" s="478" t="s">
        <v>611</v>
      </c>
      <c r="N90" s="480">
        <f>IF(M90=[1]Listas!D$4,[1]Listas!E$4,IF(M90=[1]Listas!D$5,[1]Listas!E$5,IF(M90=[1]Listas!D$6,[1]Listas!E$6,[1]Listas!E$7)))</f>
        <v>3</v>
      </c>
      <c r="O90" s="481">
        <f t="shared" si="4"/>
        <v>6</v>
      </c>
      <c r="P90" s="481" t="str">
        <f t="shared" si="5"/>
        <v>Medio</v>
      </c>
      <c r="Q90" s="482" t="s">
        <v>645</v>
      </c>
      <c r="R90" s="483">
        <f>IF(Q90=[1]Listas!F$4,[1]Listas!G$4,IF(Q90=[1]Listas!F$5,[1]Listas!G$5,IF(Q90=[1]Listas!F$6,[1]Listas!G$6,[1]Listas!G$7)))</f>
        <v>25</v>
      </c>
      <c r="S90" s="481">
        <f t="shared" si="6"/>
        <v>150</v>
      </c>
      <c r="T90" s="481" t="str">
        <f t="shared" si="7"/>
        <v>Corregir</v>
      </c>
      <c r="U90" s="481" t="str">
        <f>IF(S90&gt;=[1]Listas!AE$4,[1]Listas!AF$4,IF(S90&gt;=[1]Listas!AE$5,[1]Listas!AF$5,[1]Listas!AF$6))</f>
        <v>Aceptable con control</v>
      </c>
      <c r="V90" s="484">
        <v>13</v>
      </c>
      <c r="W90" s="484">
        <v>0</v>
      </c>
      <c r="X90" s="484">
        <v>0</v>
      </c>
      <c r="Y90" s="479" t="s">
        <v>652</v>
      </c>
      <c r="Z90" s="478" t="s">
        <v>63</v>
      </c>
      <c r="AA90" s="479"/>
      <c r="AB90" s="479"/>
      <c r="AC90" s="491"/>
      <c r="AD90" s="485" t="s">
        <v>647</v>
      </c>
      <c r="AE90" s="479"/>
    </row>
    <row r="91" spans="1:31" ht="38.25" hidden="1" x14ac:dyDescent="0.2">
      <c r="A91" s="477"/>
      <c r="B91" s="477"/>
      <c r="C91" s="478" t="s">
        <v>604</v>
      </c>
      <c r="D91" s="478" t="s">
        <v>654</v>
      </c>
      <c r="E91" s="479" t="s">
        <v>655</v>
      </c>
      <c r="F91" s="478" t="s">
        <v>656</v>
      </c>
      <c r="G91" s="479" t="s">
        <v>657</v>
      </c>
      <c r="H91" s="479" t="s">
        <v>658</v>
      </c>
      <c r="I91" s="479"/>
      <c r="J91" s="479"/>
      <c r="K91" s="478" t="s">
        <v>580</v>
      </c>
      <c r="L91" s="480">
        <f>IF(K91=[1]Listas!B$4,[1]Listas!C$4,IF(K91=[1]Listas!B$5,[1]Listas!C$5,IF(K91=[1]Listas!B$6,[1]Listas!C$6,[1]Listas!C$7)))</f>
        <v>2</v>
      </c>
      <c r="M91" s="478" t="s">
        <v>611</v>
      </c>
      <c r="N91" s="480">
        <f>IF(M91=[1]Listas!D$4,[1]Listas!E$4,IF(M91=[1]Listas!D$5,[1]Listas!E$5,IF(M91=[1]Listas!D$6,[1]Listas!E$6,[1]Listas!E$7)))</f>
        <v>3</v>
      </c>
      <c r="O91" s="481">
        <f t="shared" si="4"/>
        <v>6</v>
      </c>
      <c r="P91" s="481" t="str">
        <f t="shared" si="5"/>
        <v>Medio</v>
      </c>
      <c r="Q91" s="482" t="s">
        <v>645</v>
      </c>
      <c r="R91" s="483">
        <f>IF(Q91=[1]Listas!F$4,[1]Listas!G$4,IF(Q91=[1]Listas!F$5,[1]Listas!G$5,IF(Q91=[1]Listas!F$6,[1]Listas!G$6,[1]Listas!G$7)))</f>
        <v>25</v>
      </c>
      <c r="S91" s="481">
        <f t="shared" si="6"/>
        <v>150</v>
      </c>
      <c r="T91" s="481" t="str">
        <f t="shared" si="7"/>
        <v>Corregir</v>
      </c>
      <c r="U91" s="481" t="str">
        <f>IF(S91&gt;=[1]Listas!AE$4,[1]Listas!AF$4,IF(S91&gt;=[1]Listas!AE$5,[1]Listas!AF$5,[1]Listas!AF$6))</f>
        <v>Aceptable con control</v>
      </c>
      <c r="V91" s="484">
        <v>13</v>
      </c>
      <c r="W91" s="484">
        <v>0</v>
      </c>
      <c r="X91" s="484">
        <v>0</v>
      </c>
      <c r="Y91" s="479" t="s">
        <v>659</v>
      </c>
      <c r="Z91" s="478" t="s">
        <v>63</v>
      </c>
      <c r="AA91" s="479"/>
      <c r="AB91" s="479"/>
      <c r="AC91" s="491"/>
      <c r="AD91" s="479" t="s">
        <v>660</v>
      </c>
      <c r="AE91" s="491"/>
    </row>
    <row r="92" spans="1:31" ht="38.25" hidden="1" x14ac:dyDescent="0.2">
      <c r="A92" s="477"/>
      <c r="B92" s="477"/>
      <c r="C92" s="478" t="s">
        <v>604</v>
      </c>
      <c r="D92" s="478" t="s">
        <v>661</v>
      </c>
      <c r="E92" s="479" t="s">
        <v>662</v>
      </c>
      <c r="F92" s="478" t="s">
        <v>663</v>
      </c>
      <c r="G92" s="479" t="s">
        <v>664</v>
      </c>
      <c r="H92" s="479"/>
      <c r="I92" s="479"/>
      <c r="J92" s="479"/>
      <c r="K92" s="478" t="s">
        <v>610</v>
      </c>
      <c r="L92" s="480">
        <f>IF(K92=[1]Listas!B$4,[1]Listas!C$4,IF(K92=[1]Listas!B$5,[1]Listas!C$5,IF(K92=[1]Listas!B$6,[1]Listas!C$6,[1]Listas!C$7)))</f>
        <v>0</v>
      </c>
      <c r="M92" s="478" t="s">
        <v>665</v>
      </c>
      <c r="N92" s="480">
        <f>IF(M92=[1]Listas!D$4,[1]Listas!E$4,IF(M92=[1]Listas!D$5,[1]Listas!E$5,IF(M92=[1]Listas!D$6,[1]Listas!E$6,[1]Listas!E$7)))</f>
        <v>1</v>
      </c>
      <c r="O92" s="481">
        <f t="shared" si="4"/>
        <v>0</v>
      </c>
      <c r="P92" s="481" t="str">
        <f t="shared" si="5"/>
        <v>Sin Valor</v>
      </c>
      <c r="Q92" s="482" t="s">
        <v>612</v>
      </c>
      <c r="R92" s="483">
        <f>IF(Q92=[1]Listas!F$4,[1]Listas!G$4,IF(Q92=[1]Listas!F$5,[1]Listas!G$5,IF(Q92=[1]Listas!F$6,[1]Listas!G$6,[1]Listas!G$7)))</f>
        <v>10</v>
      </c>
      <c r="S92" s="481">
        <f t="shared" si="6"/>
        <v>0</v>
      </c>
      <c r="T92" s="481" t="str">
        <f t="shared" si="7"/>
        <v>Mantener</v>
      </c>
      <c r="U92" s="481" t="str">
        <f>IF(S92&gt;=[1]Listas!AE$4,[1]Listas!AF$4,IF(S92&gt;=[1]Listas!AE$5,[1]Listas!AF$5,[1]Listas!AF$6))</f>
        <v>Aceptable</v>
      </c>
      <c r="V92" s="484">
        <v>13</v>
      </c>
      <c r="W92" s="484">
        <v>0</v>
      </c>
      <c r="X92" s="484">
        <v>0</v>
      </c>
      <c r="Y92" s="479" t="s">
        <v>664</v>
      </c>
      <c r="Z92" s="478" t="s">
        <v>604</v>
      </c>
      <c r="AA92" s="479"/>
      <c r="AB92" s="479"/>
      <c r="AC92" s="479"/>
      <c r="AD92" s="479" t="s">
        <v>666</v>
      </c>
      <c r="AE92" s="479"/>
    </row>
    <row r="93" spans="1:31" ht="38.25" hidden="1" x14ac:dyDescent="0.2">
      <c r="A93" s="477"/>
      <c r="B93" s="477"/>
      <c r="C93" s="478" t="s">
        <v>604</v>
      </c>
      <c r="D93" s="478" t="s">
        <v>667</v>
      </c>
      <c r="E93" s="479" t="s">
        <v>687</v>
      </c>
      <c r="F93" s="478" t="s">
        <v>663</v>
      </c>
      <c r="G93" s="479" t="s">
        <v>669</v>
      </c>
      <c r="H93" s="479"/>
      <c r="I93" s="479" t="s">
        <v>670</v>
      </c>
      <c r="J93" s="479"/>
      <c r="K93" s="478" t="s">
        <v>610</v>
      </c>
      <c r="L93" s="480">
        <f>IF(K93=[1]Listas!B$4,[1]Listas!C$4,IF(K93=[1]Listas!B$5,[1]Listas!C$5,IF(K93=[1]Listas!B$6,[1]Listas!C$6,[1]Listas!C$7)))</f>
        <v>0</v>
      </c>
      <c r="M93" s="478" t="s">
        <v>665</v>
      </c>
      <c r="N93" s="480">
        <f>IF(M93=[1]Listas!D$4,[1]Listas!E$4,IF(M93=[1]Listas!D$5,[1]Listas!E$5,IF(M93=[1]Listas!D$6,[1]Listas!E$6,[1]Listas!E$7)))</f>
        <v>1</v>
      </c>
      <c r="O93" s="481">
        <f t="shared" si="4"/>
        <v>0</v>
      </c>
      <c r="P93" s="481" t="str">
        <f t="shared" si="5"/>
        <v>Sin Valor</v>
      </c>
      <c r="Q93" s="482" t="s">
        <v>612</v>
      </c>
      <c r="R93" s="483">
        <f>IF(Q93=[1]Listas!F$4,[1]Listas!G$4,IF(Q93=[1]Listas!F$5,[1]Listas!G$5,IF(Q93=[1]Listas!F$6,[1]Listas!G$6,[1]Listas!G$7)))</f>
        <v>10</v>
      </c>
      <c r="S93" s="481">
        <f t="shared" si="6"/>
        <v>0</v>
      </c>
      <c r="T93" s="481" t="str">
        <f t="shared" si="7"/>
        <v>Mantener</v>
      </c>
      <c r="U93" s="481" t="str">
        <f>IF(S93&gt;=[1]Listas!AE$4,[1]Listas!AF$4,IF(S93&gt;=[1]Listas!AE$5,[1]Listas!AF$5,[1]Listas!AF$6))</f>
        <v>Aceptable</v>
      </c>
      <c r="V93" s="484">
        <v>13</v>
      </c>
      <c r="W93" s="484">
        <v>0</v>
      </c>
      <c r="X93" s="484">
        <v>0</v>
      </c>
      <c r="Y93" s="479" t="s">
        <v>669</v>
      </c>
      <c r="Z93" s="478" t="s">
        <v>604</v>
      </c>
      <c r="AA93" s="479"/>
      <c r="AB93" s="479"/>
      <c r="AC93" s="479" t="s">
        <v>688</v>
      </c>
      <c r="AD93" s="479"/>
      <c r="AE93" s="479"/>
    </row>
    <row r="94" spans="1:31" ht="51" hidden="1" x14ac:dyDescent="0.2">
      <c r="A94" s="477"/>
      <c r="B94" s="477"/>
      <c r="C94" s="478" t="s">
        <v>604</v>
      </c>
      <c r="D94" s="478" t="s">
        <v>696</v>
      </c>
      <c r="E94" s="479" t="s">
        <v>697</v>
      </c>
      <c r="F94" s="478" t="s">
        <v>698</v>
      </c>
      <c r="G94" s="479" t="s">
        <v>699</v>
      </c>
      <c r="H94" s="479"/>
      <c r="I94" s="479"/>
      <c r="J94" s="479"/>
      <c r="K94" s="478" t="s">
        <v>695</v>
      </c>
      <c r="L94" s="480">
        <f>IF(K94=[1]Listas!B$4,[1]Listas!C$4,IF(K94=[1]Listas!B$5,[1]Listas!C$5,IF(K94=[1]Listas!B$6,[1]Listas!C$6,[1]Listas!C$7)))</f>
        <v>6</v>
      </c>
      <c r="M94" s="478" t="s">
        <v>611</v>
      </c>
      <c r="N94" s="480">
        <f>IF(M94=[1]Listas!D$4,[1]Listas!E$4,IF(M94=[1]Listas!D$5,[1]Listas!E$5,IF(M94=[1]Listas!D$6,[1]Listas!E$6,[1]Listas!E$7)))</f>
        <v>3</v>
      </c>
      <c r="O94" s="481">
        <f t="shared" si="4"/>
        <v>18</v>
      </c>
      <c r="P94" s="481" t="str">
        <f t="shared" si="5"/>
        <v>Alto</v>
      </c>
      <c r="Q94" s="482" t="s">
        <v>645</v>
      </c>
      <c r="R94" s="483">
        <f>IF(Q94=[1]Listas!F$4,[1]Listas!G$4,IF(Q94=[1]Listas!F$5,[1]Listas!G$5,IF(Q94=[1]Listas!F$6,[1]Listas!G$6,[1]Listas!G$7)))</f>
        <v>25</v>
      </c>
      <c r="S94" s="481">
        <f t="shared" si="6"/>
        <v>450</v>
      </c>
      <c r="T94" s="481" t="str">
        <f t="shared" si="7"/>
        <v>Corregir</v>
      </c>
      <c r="U94" s="481" t="str">
        <f>IF(S94&gt;=[1]Listas!AE$4,[1]Listas!AF$4,IF(S94&gt;=[1]Listas!AE$5,[1]Listas!AF$5,[1]Listas!AF$6))</f>
        <v>Aceptable con control</v>
      </c>
      <c r="V94" s="484">
        <v>13</v>
      </c>
      <c r="W94" s="484">
        <v>0</v>
      </c>
      <c r="X94" s="484">
        <v>0</v>
      </c>
      <c r="Y94" s="479" t="s">
        <v>699</v>
      </c>
      <c r="Z94" s="478" t="s">
        <v>604</v>
      </c>
      <c r="AA94" s="479"/>
      <c r="AB94" s="479"/>
      <c r="AC94" s="479"/>
      <c r="AD94" s="479" t="s">
        <v>700</v>
      </c>
      <c r="AE94" s="479"/>
    </row>
    <row r="95" spans="1:31" ht="38.25" hidden="1" x14ac:dyDescent="0.2">
      <c r="A95" s="477"/>
      <c r="B95" s="477"/>
      <c r="C95" s="478" t="s">
        <v>604</v>
      </c>
      <c r="D95" s="478" t="s">
        <v>701</v>
      </c>
      <c r="E95" s="479" t="s">
        <v>702</v>
      </c>
      <c r="F95" s="478" t="s">
        <v>656</v>
      </c>
      <c r="G95" s="479" t="s">
        <v>664</v>
      </c>
      <c r="H95" s="479"/>
      <c r="I95" s="479"/>
      <c r="J95" s="479"/>
      <c r="K95" s="478" t="s">
        <v>695</v>
      </c>
      <c r="L95" s="480">
        <f>IF(K95=[1]Listas!B$4,[1]Listas!C$4,IF(K95=[1]Listas!B$5,[1]Listas!C$5,IF(K95=[1]Listas!B$6,[1]Listas!C$6,[1]Listas!C$7)))</f>
        <v>6</v>
      </c>
      <c r="M95" s="478" t="s">
        <v>611</v>
      </c>
      <c r="N95" s="480">
        <f>IF(M95=[1]Listas!D$4,[1]Listas!E$4,IF(M95=[1]Listas!D$5,[1]Listas!E$5,IF(M95=[1]Listas!D$6,[1]Listas!E$6,[1]Listas!E$7)))</f>
        <v>3</v>
      </c>
      <c r="O95" s="481">
        <f t="shared" si="4"/>
        <v>18</v>
      </c>
      <c r="P95" s="481" t="str">
        <f t="shared" si="5"/>
        <v>Alto</v>
      </c>
      <c r="Q95" s="482" t="s">
        <v>645</v>
      </c>
      <c r="R95" s="483">
        <f>IF(Q95=[1]Listas!F$4,[1]Listas!G$4,IF(Q95=[1]Listas!F$5,[1]Listas!G$5,IF(Q95=[1]Listas!F$6,[1]Listas!G$6,[1]Listas!G$7)))</f>
        <v>25</v>
      </c>
      <c r="S95" s="481">
        <f t="shared" si="6"/>
        <v>450</v>
      </c>
      <c r="T95" s="481" t="str">
        <f t="shared" si="7"/>
        <v>Corregir</v>
      </c>
      <c r="U95" s="481" t="str">
        <f>IF(S95&gt;=[1]Listas!AE$4,[1]Listas!AF$4,IF(S95&gt;=[1]Listas!AE$5,[1]Listas!AF$5,[1]Listas!AF$6))</f>
        <v>Aceptable con control</v>
      </c>
      <c r="V95" s="484">
        <v>13</v>
      </c>
      <c r="W95" s="484">
        <v>0</v>
      </c>
      <c r="X95" s="484">
        <v>0</v>
      </c>
      <c r="Y95" s="479" t="s">
        <v>664</v>
      </c>
      <c r="Z95" s="478" t="s">
        <v>604</v>
      </c>
      <c r="AA95" s="479"/>
      <c r="AB95" s="479"/>
      <c r="AC95" s="479"/>
      <c r="AD95" s="479" t="s">
        <v>700</v>
      </c>
      <c r="AE95" s="479"/>
    </row>
    <row r="96" spans="1:31" ht="51" hidden="1" x14ac:dyDescent="0.2">
      <c r="A96" s="477"/>
      <c r="B96" s="477"/>
      <c r="C96" s="478" t="s">
        <v>604</v>
      </c>
      <c r="D96" s="478" t="s">
        <v>672</v>
      </c>
      <c r="E96" s="479" t="s">
        <v>673</v>
      </c>
      <c r="F96" s="478" t="s">
        <v>656</v>
      </c>
      <c r="G96" s="479" t="s">
        <v>674</v>
      </c>
      <c r="H96" s="479"/>
      <c r="I96" s="479" t="s">
        <v>675</v>
      </c>
      <c r="J96" s="479"/>
      <c r="K96" s="478" t="s">
        <v>610</v>
      </c>
      <c r="L96" s="480">
        <f>IF(K96=[1]Listas!B$4,[1]Listas!C$4,IF(K96=[1]Listas!B$5,[1]Listas!C$5,IF(K96=[1]Listas!B$6,[1]Listas!C$6,[1]Listas!C$7)))</f>
        <v>0</v>
      </c>
      <c r="M96" s="478" t="s">
        <v>665</v>
      </c>
      <c r="N96" s="480">
        <f>IF(M96=[1]Listas!D$4,[1]Listas!E$4,IF(M96=[1]Listas!D$5,[1]Listas!E$5,IF(M96=[1]Listas!D$6,[1]Listas!E$6,[1]Listas!E$7)))</f>
        <v>1</v>
      </c>
      <c r="O96" s="481">
        <f t="shared" si="4"/>
        <v>0</v>
      </c>
      <c r="P96" s="481" t="str">
        <f t="shared" si="5"/>
        <v>Sin Valor</v>
      </c>
      <c r="Q96" s="482" t="s">
        <v>676</v>
      </c>
      <c r="R96" s="483">
        <f>IF(Q96=[1]Listas!F$4,[1]Listas!G$4,IF(Q96=[1]Listas!F$5,[1]Listas!G$5,IF(Q96=[1]Listas!F$6,[1]Listas!G$6,[1]Listas!G$7)))</f>
        <v>100</v>
      </c>
      <c r="S96" s="481">
        <f t="shared" si="6"/>
        <v>0</v>
      </c>
      <c r="T96" s="481" t="str">
        <f t="shared" si="7"/>
        <v>Mantener</v>
      </c>
      <c r="U96" s="481" t="str">
        <f>IF(S96&gt;=[1]Listas!AE$4,[1]Listas!AF$4,IF(S96&gt;=[1]Listas!AE$5,[1]Listas!AF$5,[1]Listas!AF$6))</f>
        <v>Aceptable</v>
      </c>
      <c r="V96" s="484">
        <v>13</v>
      </c>
      <c r="W96" s="484">
        <v>0</v>
      </c>
      <c r="X96" s="484">
        <v>0</v>
      </c>
      <c r="Y96" s="479" t="s">
        <v>677</v>
      </c>
      <c r="Z96" s="478" t="s">
        <v>604</v>
      </c>
      <c r="AA96" s="479"/>
      <c r="AB96" s="479"/>
      <c r="AC96" s="479"/>
      <c r="AD96" s="479" t="s">
        <v>678</v>
      </c>
      <c r="AE96" s="479"/>
    </row>
    <row r="97" spans="1:31" ht="51" hidden="1" x14ac:dyDescent="0.2">
      <c r="A97" s="477" t="s">
        <v>712</v>
      </c>
      <c r="B97" s="477" t="s">
        <v>707</v>
      </c>
      <c r="C97" s="478" t="s">
        <v>604</v>
      </c>
      <c r="D97" s="478" t="s">
        <v>605</v>
      </c>
      <c r="E97" s="479" t="s">
        <v>606</v>
      </c>
      <c r="F97" s="478" t="s">
        <v>607</v>
      </c>
      <c r="G97" s="479" t="s">
        <v>608</v>
      </c>
      <c r="H97" s="479" t="s">
        <v>609</v>
      </c>
      <c r="I97" s="479"/>
      <c r="J97" s="479"/>
      <c r="K97" s="478" t="s">
        <v>610</v>
      </c>
      <c r="L97" s="480">
        <f>IF(K97=[1]Listas!B$4,[1]Listas!C$4,IF(K97=[1]Listas!B$5,[1]Listas!C$5,IF(K97=[1]Listas!B$6,[1]Listas!C$6,[1]Listas!C$7)))</f>
        <v>0</v>
      </c>
      <c r="M97" s="478" t="s">
        <v>611</v>
      </c>
      <c r="N97" s="480">
        <f>IF(M97=[1]Listas!D$4,[1]Listas!E$4,IF(M97=[1]Listas!D$5,[1]Listas!E$5,IF(M97=[1]Listas!D$6,[1]Listas!E$6,[1]Listas!E$7)))</f>
        <v>3</v>
      </c>
      <c r="O97" s="481">
        <f t="shared" si="4"/>
        <v>0</v>
      </c>
      <c r="P97" s="481" t="str">
        <f t="shared" si="5"/>
        <v>Sin Valor</v>
      </c>
      <c r="Q97" s="482" t="s">
        <v>612</v>
      </c>
      <c r="R97" s="483">
        <f>IF(Q97=[1]Listas!F$4,[1]Listas!G$4,IF(Q97=[1]Listas!F$5,[1]Listas!G$5,IF(Q97=[1]Listas!F$6,[1]Listas!G$6,[1]Listas!G$7)))</f>
        <v>10</v>
      </c>
      <c r="S97" s="481">
        <f t="shared" si="6"/>
        <v>0</v>
      </c>
      <c r="T97" s="481" t="str">
        <f t="shared" si="7"/>
        <v>Mantener</v>
      </c>
      <c r="U97" s="481" t="str">
        <f>IF(S97&gt;=[1]Listas!AE$4,[1]Listas!AF$4,IF(S97&gt;=[1]Listas!AE$5,[1]Listas!AF$5,[1]Listas!AF$6))</f>
        <v>Aceptable</v>
      </c>
      <c r="V97" s="484">
        <v>5</v>
      </c>
      <c r="W97" s="484">
        <v>0</v>
      </c>
      <c r="X97" s="484">
        <v>0</v>
      </c>
      <c r="Y97" s="479" t="s">
        <v>613</v>
      </c>
      <c r="Z97" s="478" t="s">
        <v>604</v>
      </c>
      <c r="AA97" s="479"/>
      <c r="AB97" s="479"/>
      <c r="AC97" s="479"/>
      <c r="AD97" s="485" t="s">
        <v>614</v>
      </c>
      <c r="AE97" s="479"/>
    </row>
    <row r="98" spans="1:31" ht="89.25" hidden="1" x14ac:dyDescent="0.2">
      <c r="A98" s="477"/>
      <c r="B98" s="477"/>
      <c r="C98" s="478" t="s">
        <v>604</v>
      </c>
      <c r="D98" s="478" t="s">
        <v>605</v>
      </c>
      <c r="E98" s="479" t="s">
        <v>615</v>
      </c>
      <c r="F98" s="478" t="s">
        <v>607</v>
      </c>
      <c r="G98" s="479" t="s">
        <v>616</v>
      </c>
      <c r="H98" s="487" t="s">
        <v>617</v>
      </c>
      <c r="I98" s="487" t="s">
        <v>618</v>
      </c>
      <c r="J98" s="487" t="s">
        <v>619</v>
      </c>
      <c r="K98" s="478" t="s">
        <v>580</v>
      </c>
      <c r="L98" s="480">
        <f>IF(K98=[1]Listas!B$4,[1]Listas!C$4,IF(K98=[1]Listas!B$5,[1]Listas!C$5,IF(K98=[1]Listas!B$6,[1]Listas!C$6,[1]Listas!C$7)))</f>
        <v>2</v>
      </c>
      <c r="M98" s="478" t="s">
        <v>620</v>
      </c>
      <c r="N98" s="480">
        <f>IF(M98=[1]Listas!D$4,[1]Listas!E$4,IF(M98=[1]Listas!D$5,[1]Listas!E$5,IF(M98=[1]Listas!D$6,[1]Listas!E$6,[1]Listas!E$7)))</f>
        <v>4</v>
      </c>
      <c r="O98" s="481">
        <f t="shared" si="4"/>
        <v>8</v>
      </c>
      <c r="P98" s="481" t="str">
        <f t="shared" si="5"/>
        <v>Medio</v>
      </c>
      <c r="Q98" s="482" t="s">
        <v>621</v>
      </c>
      <c r="R98" s="483">
        <f>IF(Q98=[1]Listas!F$4,[1]Listas!G$4,IF(Q98=[1]Listas!F$5,[1]Listas!G$5,IF(Q98=[1]Listas!F$6,[1]Listas!G$6,[1]Listas!G$7)))</f>
        <v>60</v>
      </c>
      <c r="S98" s="481">
        <f t="shared" si="6"/>
        <v>480</v>
      </c>
      <c r="T98" s="481" t="str">
        <f t="shared" si="7"/>
        <v>Corregir</v>
      </c>
      <c r="U98" s="481" t="str">
        <f>IF(S98&gt;=[1]Listas!AE$4,[1]Listas!AF$4,IF(S98&gt;=[1]Listas!AE$5,[1]Listas!AF$5,[1]Listas!AF$6))</f>
        <v>Aceptable con control</v>
      </c>
      <c r="V98" s="484">
        <v>1</v>
      </c>
      <c r="W98" s="484">
        <v>0</v>
      </c>
      <c r="X98" s="484">
        <v>0</v>
      </c>
      <c r="Y98" s="479" t="s">
        <v>622</v>
      </c>
      <c r="Z98" s="478" t="s">
        <v>604</v>
      </c>
      <c r="AA98" s="479"/>
      <c r="AB98" s="479"/>
      <c r="AC98" s="479"/>
      <c r="AD98" s="488" t="s">
        <v>623</v>
      </c>
      <c r="AE98" s="489" t="s">
        <v>624</v>
      </c>
    </row>
    <row r="99" spans="1:31" ht="51" hidden="1" x14ac:dyDescent="0.2">
      <c r="A99" s="477"/>
      <c r="B99" s="477"/>
      <c r="C99" s="478" t="s">
        <v>604</v>
      </c>
      <c r="D99" s="478" t="s">
        <v>625</v>
      </c>
      <c r="E99" s="479" t="s">
        <v>626</v>
      </c>
      <c r="F99" s="478" t="s">
        <v>607</v>
      </c>
      <c r="G99" s="479" t="s">
        <v>627</v>
      </c>
      <c r="H99" s="479" t="s">
        <v>628</v>
      </c>
      <c r="I99" s="479"/>
      <c r="J99" s="479"/>
      <c r="K99" s="478" t="s">
        <v>580</v>
      </c>
      <c r="L99" s="480">
        <f>IF(K99=[1]Listas!B$4,[1]Listas!C$4,IF(K99=[1]Listas!B$5,[1]Listas!C$5,IF(K99=[1]Listas!B$6,[1]Listas!C$6,[1]Listas!C$7)))</f>
        <v>2</v>
      </c>
      <c r="M99" s="478" t="s">
        <v>620</v>
      </c>
      <c r="N99" s="480">
        <f>IF(M99=[1]Listas!D$4,[1]Listas!E$4,IF(M99=[1]Listas!D$5,[1]Listas!E$5,IF(M99=[1]Listas!D$6,[1]Listas!E$6,[1]Listas!E$7)))</f>
        <v>4</v>
      </c>
      <c r="O99" s="481">
        <f t="shared" si="4"/>
        <v>8</v>
      </c>
      <c r="P99" s="481" t="str">
        <f t="shared" si="5"/>
        <v>Medio</v>
      </c>
      <c r="Q99" s="482" t="s">
        <v>645</v>
      </c>
      <c r="R99" s="483">
        <f>IF(Q99=[1]Listas!F$4,[1]Listas!G$4,IF(Q99=[1]Listas!F$5,[1]Listas!G$5,IF(Q99=[1]Listas!F$6,[1]Listas!G$6,[1]Listas!G$7)))</f>
        <v>25</v>
      </c>
      <c r="S99" s="481">
        <f t="shared" si="6"/>
        <v>200</v>
      </c>
      <c r="T99" s="481" t="str">
        <f t="shared" si="7"/>
        <v>Corregir</v>
      </c>
      <c r="U99" s="481" t="str">
        <f>IF(S99&gt;=[1]Listas!AE$4,[1]Listas!AF$4,IF(S99&gt;=[1]Listas!AE$5,[1]Listas!AF$5,[1]Listas!AF$6))</f>
        <v>Aceptable con control</v>
      </c>
      <c r="V99" s="484">
        <v>5</v>
      </c>
      <c r="W99" s="484">
        <v>0</v>
      </c>
      <c r="X99" s="484">
        <v>0</v>
      </c>
      <c r="Y99" s="479" t="s">
        <v>629</v>
      </c>
      <c r="Z99" s="478" t="s">
        <v>604</v>
      </c>
      <c r="AA99" s="479"/>
      <c r="AB99" s="479"/>
      <c r="AC99" s="485" t="s">
        <v>630</v>
      </c>
      <c r="AD99" s="485" t="s">
        <v>631</v>
      </c>
      <c r="AE99" s="479"/>
    </row>
    <row r="100" spans="1:31" ht="25.5" hidden="1" x14ac:dyDescent="0.2">
      <c r="A100" s="477"/>
      <c r="B100" s="477"/>
      <c r="C100" s="478" t="s">
        <v>604</v>
      </c>
      <c r="D100" s="478" t="s">
        <v>713</v>
      </c>
      <c r="E100" s="479" t="s">
        <v>714</v>
      </c>
      <c r="F100" s="478" t="s">
        <v>607</v>
      </c>
      <c r="G100" s="479" t="s">
        <v>715</v>
      </c>
      <c r="H100" s="479"/>
      <c r="I100" s="479"/>
      <c r="J100" s="479" t="s">
        <v>651</v>
      </c>
      <c r="K100" s="478" t="s">
        <v>580</v>
      </c>
      <c r="L100" s="480">
        <f>IF(K100=[1]Listas!B$4,[1]Listas!C$4,IF(K100=[1]Listas!B$5,[1]Listas!C$5,IF(K100=[1]Listas!B$6,[1]Listas!C$6,[1]Listas!C$7)))</f>
        <v>2</v>
      </c>
      <c r="M100" s="478" t="s">
        <v>620</v>
      </c>
      <c r="N100" s="480">
        <f>IF(M100=[1]Listas!D$4,[1]Listas!E$4,IF(M100=[1]Listas!D$5,[1]Listas!E$5,IF(M100=[1]Listas!D$6,[1]Listas!E$6,[1]Listas!E$7)))</f>
        <v>4</v>
      </c>
      <c r="O100" s="481">
        <f>N100*L100</f>
        <v>8</v>
      </c>
      <c r="P100" s="481" t="str">
        <f>IF((O100&gt;=24),"Muy Alto",IF((O100&gt;=10),"Alto",IF((O100&gt;=6),"Medio",IF((O100&gt;=2),"Bajo","Sin Valor"))))</f>
        <v>Medio</v>
      </c>
      <c r="Q100" s="482" t="s">
        <v>645</v>
      </c>
      <c r="R100" s="483">
        <f>IF(Q100=[1]Listas!F$4,[1]Listas!G$4,IF(Q100=[1]Listas!F$5,[1]Listas!G$5,IF(Q100=[1]Listas!F$6,[1]Listas!G$6,[1]Listas!G$7)))</f>
        <v>25</v>
      </c>
      <c r="S100" s="481">
        <f>+R100*O100</f>
        <v>200</v>
      </c>
      <c r="T100" s="481" t="str">
        <f t="shared" si="7"/>
        <v>Corregir</v>
      </c>
      <c r="U100" s="481" t="str">
        <f>IF(S100&gt;=[1]Listas!AE$4,[1]Listas!AF$4,IF(S100&gt;=[1]Listas!AE$5,[1]Listas!AF$5,[1]Listas!AF$6))</f>
        <v>Aceptable con control</v>
      </c>
      <c r="V100" s="484">
        <v>5</v>
      </c>
      <c r="W100" s="484">
        <v>0</v>
      </c>
      <c r="X100" s="484">
        <v>0</v>
      </c>
      <c r="Y100" s="479" t="s">
        <v>716</v>
      </c>
      <c r="Z100" s="478" t="s">
        <v>604</v>
      </c>
      <c r="AA100" s="479"/>
      <c r="AB100" s="479"/>
      <c r="AC100" s="485"/>
      <c r="AD100" s="485" t="s">
        <v>717</v>
      </c>
      <c r="AE100" s="479"/>
    </row>
    <row r="101" spans="1:31" ht="38.25" hidden="1" x14ac:dyDescent="0.2">
      <c r="A101" s="477"/>
      <c r="B101" s="477"/>
      <c r="C101" s="478" t="s">
        <v>604</v>
      </c>
      <c r="D101" s="478" t="s">
        <v>718</v>
      </c>
      <c r="E101" s="479" t="s">
        <v>719</v>
      </c>
      <c r="F101" s="478" t="s">
        <v>607</v>
      </c>
      <c r="G101" s="479" t="s">
        <v>634</v>
      </c>
      <c r="H101" s="479"/>
      <c r="I101" s="479" t="s">
        <v>720</v>
      </c>
      <c r="J101" s="479"/>
      <c r="K101" s="478" t="s">
        <v>610</v>
      </c>
      <c r="L101" s="480">
        <f>IF(K101=[1]Listas!B$4,[1]Listas!C$4,IF(K101=[1]Listas!B$5,[1]Listas!C$5,IF(K101=[1]Listas!B$6,[1]Listas!C$6,[1]Listas!C$7)))</f>
        <v>0</v>
      </c>
      <c r="M101" s="478" t="s">
        <v>611</v>
      </c>
      <c r="N101" s="480">
        <f>IF(M101=[1]Listas!D$4,[1]Listas!E$4,IF(M101=[1]Listas!D$5,[1]Listas!E$5,IF(M101=[1]Listas!D$6,[1]Listas!E$6,[1]Listas!E$7)))</f>
        <v>3</v>
      </c>
      <c r="O101" s="481">
        <f t="shared" si="4"/>
        <v>0</v>
      </c>
      <c r="P101" s="481" t="str">
        <f t="shared" si="5"/>
        <v>Sin Valor</v>
      </c>
      <c r="Q101" s="482" t="s">
        <v>612</v>
      </c>
      <c r="R101" s="483">
        <f>IF(Q101=[1]Listas!F$4,[1]Listas!G$4,IF(Q101=[1]Listas!F$5,[1]Listas!G$5,IF(Q101=[1]Listas!F$6,[1]Listas!G$6,[1]Listas!G$7)))</f>
        <v>10</v>
      </c>
      <c r="S101" s="481">
        <f t="shared" si="6"/>
        <v>0</v>
      </c>
      <c r="T101" s="481" t="str">
        <f t="shared" si="7"/>
        <v>Mantener</v>
      </c>
      <c r="U101" s="481" t="str">
        <f>IF(S101&gt;=[1]Listas!AE$4,[1]Listas!AF$4,IF(S101&gt;=[1]Listas!AE$5,[1]Listas!AF$5,[1]Listas!AF$6))</f>
        <v>Aceptable</v>
      </c>
      <c r="V101" s="484">
        <v>5</v>
      </c>
      <c r="W101" s="484">
        <v>0</v>
      </c>
      <c r="X101" s="484">
        <v>0</v>
      </c>
      <c r="Y101" s="479" t="s">
        <v>637</v>
      </c>
      <c r="Z101" s="478" t="s">
        <v>604</v>
      </c>
      <c r="AA101" s="479"/>
      <c r="AB101" s="479"/>
      <c r="AC101" s="491"/>
      <c r="AD101" s="485" t="s">
        <v>638</v>
      </c>
      <c r="AE101" s="479"/>
    </row>
    <row r="102" spans="1:31" ht="38.25" hidden="1" x14ac:dyDescent="0.2">
      <c r="A102" s="477"/>
      <c r="B102" s="477"/>
      <c r="C102" s="478" t="s">
        <v>604</v>
      </c>
      <c r="D102" s="478" t="s">
        <v>704</v>
      </c>
      <c r="E102" s="479" t="s">
        <v>708</v>
      </c>
      <c r="F102" s="478" t="s">
        <v>607</v>
      </c>
      <c r="G102" s="479" t="s">
        <v>634</v>
      </c>
      <c r="H102" s="479"/>
      <c r="I102" s="479"/>
      <c r="J102" s="479"/>
      <c r="K102" s="478" t="s">
        <v>610</v>
      </c>
      <c r="L102" s="480">
        <f>IF(K102=[1]Listas!B$4,[1]Listas!C$4,IF(K102=[1]Listas!B$5,[1]Listas!C$5,IF(K102=[1]Listas!B$6,[1]Listas!C$6,[1]Listas!C$7)))</f>
        <v>0</v>
      </c>
      <c r="M102" s="478" t="s">
        <v>636</v>
      </c>
      <c r="N102" s="480">
        <f>IF(M102=[1]Listas!D$4,[1]Listas!E$4,IF(M102=[1]Listas!D$5,[1]Listas!E$5,IF(M102=[1]Listas!D$6,[1]Listas!E$6,[1]Listas!E$7)))</f>
        <v>2</v>
      </c>
      <c r="O102" s="481">
        <f t="shared" si="4"/>
        <v>0</v>
      </c>
      <c r="P102" s="481" t="str">
        <f t="shared" si="5"/>
        <v>Sin Valor</v>
      </c>
      <c r="Q102" s="482" t="s">
        <v>612</v>
      </c>
      <c r="R102" s="483">
        <f>IF(Q102=[1]Listas!F$4,[1]Listas!G$4,IF(Q102=[1]Listas!F$5,[1]Listas!G$5,IF(Q102=[1]Listas!F$6,[1]Listas!G$6,[1]Listas!G$7)))</f>
        <v>10</v>
      </c>
      <c r="S102" s="481">
        <f t="shared" si="6"/>
        <v>0</v>
      </c>
      <c r="T102" s="481" t="str">
        <f t="shared" si="7"/>
        <v>Mantener</v>
      </c>
      <c r="U102" s="481" t="str">
        <f>IF(S102&gt;=[1]Listas!AE$4,[1]Listas!AF$4,IF(S102&gt;=[1]Listas!AE$5,[1]Listas!AF$5,[1]Listas!AF$6))</f>
        <v>Aceptable</v>
      </c>
      <c r="V102" s="484">
        <v>5</v>
      </c>
      <c r="W102" s="484">
        <v>0</v>
      </c>
      <c r="X102" s="484">
        <v>0</v>
      </c>
      <c r="Y102" s="479" t="s">
        <v>637</v>
      </c>
      <c r="Z102" s="478" t="s">
        <v>604</v>
      </c>
      <c r="AA102" s="479"/>
      <c r="AB102" s="479"/>
      <c r="AC102" s="491"/>
      <c r="AD102" s="485" t="s">
        <v>638</v>
      </c>
      <c r="AE102" s="479"/>
    </row>
    <row r="103" spans="1:31" ht="76.5" hidden="1" x14ac:dyDescent="0.2">
      <c r="A103" s="477"/>
      <c r="B103" s="477"/>
      <c r="C103" s="478" t="s">
        <v>604</v>
      </c>
      <c r="D103" s="478" t="s">
        <v>639</v>
      </c>
      <c r="E103" s="479" t="s">
        <v>640</v>
      </c>
      <c r="F103" s="478" t="s">
        <v>641</v>
      </c>
      <c r="G103" s="479" t="s">
        <v>642</v>
      </c>
      <c r="H103" s="479" t="s">
        <v>643</v>
      </c>
      <c r="I103" s="479" t="s">
        <v>644</v>
      </c>
      <c r="J103" s="479" t="s">
        <v>721</v>
      </c>
      <c r="K103" s="478" t="s">
        <v>580</v>
      </c>
      <c r="L103" s="480">
        <f>IF(K103=[1]Listas!B$4,[1]Listas!C$4,IF(K103=[1]Listas!B$5,[1]Listas!C$5,IF(K103=[1]Listas!B$6,[1]Listas!C$6,[1]Listas!C$7)))</f>
        <v>2</v>
      </c>
      <c r="M103" s="478" t="s">
        <v>611</v>
      </c>
      <c r="N103" s="480">
        <f>IF(M103=[1]Listas!D$4,[1]Listas!E$4,IF(M103=[1]Listas!D$5,[1]Listas!E$5,IF(M103=[1]Listas!D$6,[1]Listas!E$6,[1]Listas!E$7)))</f>
        <v>3</v>
      </c>
      <c r="O103" s="481">
        <f t="shared" si="4"/>
        <v>6</v>
      </c>
      <c r="P103" s="481" t="str">
        <f t="shared" si="5"/>
        <v>Medio</v>
      </c>
      <c r="Q103" s="482" t="s">
        <v>645</v>
      </c>
      <c r="R103" s="483">
        <f>IF(Q103=[1]Listas!F$4,[1]Listas!G$4,IF(Q103=[1]Listas!F$5,[1]Listas!G$5,IF(Q103=[1]Listas!F$6,[1]Listas!G$6,[1]Listas!G$7)))</f>
        <v>25</v>
      </c>
      <c r="S103" s="481">
        <f t="shared" si="6"/>
        <v>150</v>
      </c>
      <c r="T103" s="481" t="str">
        <f t="shared" si="7"/>
        <v>Corregir</v>
      </c>
      <c r="U103" s="481" t="str">
        <f>IF(S103&gt;=[1]Listas!AE$4,[1]Listas!AF$4,IF(S103&gt;=[1]Listas!AE$5,[1]Listas!AF$5,[1]Listas!AF$6))</f>
        <v>Aceptable con control</v>
      </c>
      <c r="V103" s="484">
        <v>5</v>
      </c>
      <c r="W103" s="484">
        <v>0</v>
      </c>
      <c r="X103" s="484">
        <v>0</v>
      </c>
      <c r="Y103" s="479" t="s">
        <v>646</v>
      </c>
      <c r="Z103" s="478" t="s">
        <v>604</v>
      </c>
      <c r="AA103" s="479"/>
      <c r="AB103" s="479"/>
      <c r="AC103" s="479"/>
      <c r="AD103" s="485" t="s">
        <v>647</v>
      </c>
      <c r="AE103" s="479"/>
    </row>
    <row r="104" spans="1:31" ht="76.5" hidden="1" x14ac:dyDescent="0.2">
      <c r="A104" s="477"/>
      <c r="B104" s="477"/>
      <c r="C104" s="478" t="s">
        <v>604</v>
      </c>
      <c r="D104" s="478" t="s">
        <v>648</v>
      </c>
      <c r="E104" s="479" t="s">
        <v>649</v>
      </c>
      <c r="F104" s="478" t="s">
        <v>641</v>
      </c>
      <c r="G104" s="479" t="s">
        <v>650</v>
      </c>
      <c r="H104" s="479"/>
      <c r="I104" s="479"/>
      <c r="J104" s="479" t="s">
        <v>651</v>
      </c>
      <c r="K104" s="478" t="s">
        <v>580</v>
      </c>
      <c r="L104" s="480">
        <f>IF(K104=[1]Listas!B$4,[1]Listas!C$4,IF(K104=[1]Listas!B$5,[1]Listas!C$5,IF(K104=[1]Listas!B$6,[1]Listas!C$6,[1]Listas!C$7)))</f>
        <v>2</v>
      </c>
      <c r="M104" s="478" t="s">
        <v>611</v>
      </c>
      <c r="N104" s="480">
        <f>IF(M104=[1]Listas!D$4,[1]Listas!E$4,IF(M104=[1]Listas!D$5,[1]Listas!E$5,IF(M104=[1]Listas!D$6,[1]Listas!E$6,[1]Listas!E$7)))</f>
        <v>3</v>
      </c>
      <c r="O104" s="481">
        <f t="shared" si="4"/>
        <v>6</v>
      </c>
      <c r="P104" s="481" t="str">
        <f t="shared" si="5"/>
        <v>Medio</v>
      </c>
      <c r="Q104" s="482" t="s">
        <v>645</v>
      </c>
      <c r="R104" s="483">
        <f>IF(Q104=[1]Listas!F$4,[1]Listas!G$4,IF(Q104=[1]Listas!F$5,[1]Listas!G$5,IF(Q104=[1]Listas!F$6,[1]Listas!G$6,[1]Listas!G$7)))</f>
        <v>25</v>
      </c>
      <c r="S104" s="481">
        <f t="shared" si="6"/>
        <v>150</v>
      </c>
      <c r="T104" s="481" t="str">
        <f t="shared" si="7"/>
        <v>Corregir</v>
      </c>
      <c r="U104" s="481" t="str">
        <f>IF(S104&gt;=[1]Listas!AE$4,[1]Listas!AF$4,IF(S104&gt;=[1]Listas!AE$5,[1]Listas!AF$5,[1]Listas!AF$6))</f>
        <v>Aceptable con control</v>
      </c>
      <c r="V104" s="484">
        <v>5</v>
      </c>
      <c r="W104" s="484">
        <v>0</v>
      </c>
      <c r="X104" s="484">
        <v>0</v>
      </c>
      <c r="Y104" s="479" t="s">
        <v>652</v>
      </c>
      <c r="Z104" s="478" t="s">
        <v>63</v>
      </c>
      <c r="AA104" s="479"/>
      <c r="AB104" s="479"/>
      <c r="AC104" s="479" t="s">
        <v>653</v>
      </c>
      <c r="AD104" s="485" t="s">
        <v>647</v>
      </c>
      <c r="AE104" s="479"/>
    </row>
    <row r="105" spans="1:31" ht="38.25" hidden="1" x14ac:dyDescent="0.2">
      <c r="A105" s="477"/>
      <c r="B105" s="477"/>
      <c r="C105" s="478" t="s">
        <v>604</v>
      </c>
      <c r="D105" s="478" t="s">
        <v>654</v>
      </c>
      <c r="E105" s="479" t="s">
        <v>655</v>
      </c>
      <c r="F105" s="478" t="s">
        <v>656</v>
      </c>
      <c r="G105" s="479" t="s">
        <v>657</v>
      </c>
      <c r="H105" s="479" t="s">
        <v>658</v>
      </c>
      <c r="I105" s="479"/>
      <c r="J105" s="479"/>
      <c r="K105" s="478" t="s">
        <v>610</v>
      </c>
      <c r="L105" s="480">
        <f>IF(K105=[1]Listas!B$4,[1]Listas!C$4,IF(K105=[1]Listas!B$5,[1]Listas!C$5,IF(K105=[1]Listas!B$6,[1]Listas!C$6,[1]Listas!C$7)))</f>
        <v>0</v>
      </c>
      <c r="M105" s="478" t="s">
        <v>611</v>
      </c>
      <c r="N105" s="480">
        <f>IF(M105=[1]Listas!D$4,[1]Listas!E$4,IF(M105=[1]Listas!D$5,[1]Listas!E$5,IF(M105=[1]Listas!D$6,[1]Listas!E$6,[1]Listas!E$7)))</f>
        <v>3</v>
      </c>
      <c r="O105" s="481">
        <f t="shared" si="4"/>
        <v>0</v>
      </c>
      <c r="P105" s="481" t="str">
        <f t="shared" si="5"/>
        <v>Sin Valor</v>
      </c>
      <c r="Q105" s="482" t="s">
        <v>645</v>
      </c>
      <c r="R105" s="483">
        <f>IF(Q105=[1]Listas!F$4,[1]Listas!G$4,IF(Q105=[1]Listas!F$5,[1]Listas!G$5,IF(Q105=[1]Listas!F$6,[1]Listas!G$6,[1]Listas!G$7)))</f>
        <v>25</v>
      </c>
      <c r="S105" s="481">
        <f t="shared" si="6"/>
        <v>0</v>
      </c>
      <c r="T105" s="481" t="str">
        <f t="shared" si="7"/>
        <v>Mantener</v>
      </c>
      <c r="U105" s="481" t="str">
        <f>IF(S105&gt;=[1]Listas!AE$4,[1]Listas!AF$4,IF(S105&gt;=[1]Listas!AE$5,[1]Listas!AF$5,[1]Listas!AF$6))</f>
        <v>Aceptable</v>
      </c>
      <c r="V105" s="484">
        <v>5</v>
      </c>
      <c r="W105" s="484">
        <v>0</v>
      </c>
      <c r="X105" s="484">
        <v>0</v>
      </c>
      <c r="Y105" s="479" t="s">
        <v>659</v>
      </c>
      <c r="Z105" s="478" t="s">
        <v>63</v>
      </c>
      <c r="AA105" s="479"/>
      <c r="AB105" s="479"/>
      <c r="AC105" s="491"/>
      <c r="AD105" s="479" t="s">
        <v>660</v>
      </c>
      <c r="AE105" s="491"/>
    </row>
    <row r="106" spans="1:31" ht="38.25" hidden="1" x14ac:dyDescent="0.2">
      <c r="A106" s="477"/>
      <c r="B106" s="477"/>
      <c r="C106" s="478" t="s">
        <v>604</v>
      </c>
      <c r="D106" s="478" t="s">
        <v>661</v>
      </c>
      <c r="E106" s="479" t="s">
        <v>662</v>
      </c>
      <c r="F106" s="478" t="s">
        <v>663</v>
      </c>
      <c r="G106" s="479" t="s">
        <v>664</v>
      </c>
      <c r="H106" s="479"/>
      <c r="I106" s="479"/>
      <c r="J106" s="479"/>
      <c r="K106" s="478" t="s">
        <v>610</v>
      </c>
      <c r="L106" s="480">
        <f>IF(K106=[1]Listas!B$4,[1]Listas!C$4,IF(K106=[1]Listas!B$5,[1]Listas!C$5,IF(K106=[1]Listas!B$6,[1]Listas!C$6,[1]Listas!C$7)))</f>
        <v>0</v>
      </c>
      <c r="M106" s="478" t="s">
        <v>665</v>
      </c>
      <c r="N106" s="480">
        <f>IF(M106=[1]Listas!D$4,[1]Listas!E$4,IF(M106=[1]Listas!D$5,[1]Listas!E$5,IF(M106=[1]Listas!D$6,[1]Listas!E$6,[1]Listas!E$7)))</f>
        <v>1</v>
      </c>
      <c r="O106" s="481">
        <f t="shared" si="4"/>
        <v>0</v>
      </c>
      <c r="P106" s="481" t="str">
        <f t="shared" si="5"/>
        <v>Sin Valor</v>
      </c>
      <c r="Q106" s="482" t="s">
        <v>612</v>
      </c>
      <c r="R106" s="483">
        <f>IF(Q106=[1]Listas!F$4,[1]Listas!G$4,IF(Q106=[1]Listas!F$5,[1]Listas!G$5,IF(Q106=[1]Listas!F$6,[1]Listas!G$6,[1]Listas!G$7)))</f>
        <v>10</v>
      </c>
      <c r="S106" s="481">
        <f t="shared" si="6"/>
        <v>0</v>
      </c>
      <c r="T106" s="481" t="str">
        <f t="shared" si="7"/>
        <v>Mantener</v>
      </c>
      <c r="U106" s="481" t="str">
        <f>IF(S106&gt;=[1]Listas!AE$4,[1]Listas!AF$4,IF(S106&gt;=[1]Listas!AE$5,[1]Listas!AF$5,[1]Listas!AF$6))</f>
        <v>Aceptable</v>
      </c>
      <c r="V106" s="484">
        <v>5</v>
      </c>
      <c r="W106" s="484">
        <v>0</v>
      </c>
      <c r="X106" s="484">
        <v>0</v>
      </c>
      <c r="Y106" s="479" t="s">
        <v>664</v>
      </c>
      <c r="Z106" s="478" t="s">
        <v>604</v>
      </c>
      <c r="AA106" s="479"/>
      <c r="AB106" s="479"/>
      <c r="AC106" s="479"/>
      <c r="AD106" s="479" t="s">
        <v>666</v>
      </c>
      <c r="AE106" s="479"/>
    </row>
    <row r="107" spans="1:31" ht="38.25" hidden="1" x14ac:dyDescent="0.2">
      <c r="A107" s="477"/>
      <c r="B107" s="477"/>
      <c r="C107" s="478" t="s">
        <v>604</v>
      </c>
      <c r="D107" s="478" t="s">
        <v>667</v>
      </c>
      <c r="E107" s="479" t="s">
        <v>668</v>
      </c>
      <c r="F107" s="478" t="s">
        <v>663</v>
      </c>
      <c r="G107" s="479" t="s">
        <v>669</v>
      </c>
      <c r="H107" s="479"/>
      <c r="I107" s="479" t="s">
        <v>670</v>
      </c>
      <c r="J107" s="479"/>
      <c r="K107" s="478" t="s">
        <v>610</v>
      </c>
      <c r="L107" s="480">
        <f>IF(K107=[1]Listas!B$4,[1]Listas!C$4,IF(K107=[1]Listas!B$5,[1]Listas!C$5,IF(K107=[1]Listas!B$6,[1]Listas!C$6,[1]Listas!C$7)))</f>
        <v>0</v>
      </c>
      <c r="M107" s="478" t="s">
        <v>665</v>
      </c>
      <c r="N107" s="480">
        <f>IF(M107=[1]Listas!D$4,[1]Listas!E$4,IF(M107=[1]Listas!D$5,[1]Listas!E$5,IF(M107=[1]Listas!D$6,[1]Listas!E$6,[1]Listas!E$7)))</f>
        <v>1</v>
      </c>
      <c r="O107" s="481">
        <f t="shared" si="4"/>
        <v>0</v>
      </c>
      <c r="P107" s="481" t="str">
        <f t="shared" si="5"/>
        <v>Sin Valor</v>
      </c>
      <c r="Q107" s="482" t="s">
        <v>612</v>
      </c>
      <c r="R107" s="483">
        <f>IF(Q107=[1]Listas!F$4,[1]Listas!G$4,IF(Q107=[1]Listas!F$5,[1]Listas!G$5,IF(Q107=[1]Listas!F$6,[1]Listas!G$6,[1]Listas!G$7)))</f>
        <v>10</v>
      </c>
      <c r="S107" s="481">
        <f t="shared" si="6"/>
        <v>0</v>
      </c>
      <c r="T107" s="481" t="str">
        <f t="shared" si="7"/>
        <v>Mantener</v>
      </c>
      <c r="U107" s="481" t="str">
        <f>IF(S107&gt;=[1]Listas!AE$4,[1]Listas!AF$4,IF(S107&gt;=[1]Listas!AE$5,[1]Listas!AF$5,[1]Listas!AF$6))</f>
        <v>Aceptable</v>
      </c>
      <c r="V107" s="484">
        <v>5</v>
      </c>
      <c r="W107" s="484">
        <v>0</v>
      </c>
      <c r="X107" s="484">
        <v>0</v>
      </c>
      <c r="Y107" s="479" t="s">
        <v>669</v>
      </c>
      <c r="Z107" s="478" t="s">
        <v>604</v>
      </c>
      <c r="AA107" s="479"/>
      <c r="AB107" s="479"/>
      <c r="AC107" s="479" t="s">
        <v>671</v>
      </c>
      <c r="AD107" s="479"/>
      <c r="AE107" s="479"/>
    </row>
    <row r="108" spans="1:31" ht="51" hidden="1" x14ac:dyDescent="0.2">
      <c r="A108" s="477"/>
      <c r="B108" s="477"/>
      <c r="C108" s="478" t="s">
        <v>604</v>
      </c>
      <c r="D108" s="478" t="s">
        <v>672</v>
      </c>
      <c r="E108" s="479" t="s">
        <v>673</v>
      </c>
      <c r="F108" s="478" t="s">
        <v>656</v>
      </c>
      <c r="G108" s="479" t="s">
        <v>674</v>
      </c>
      <c r="H108" s="479"/>
      <c r="I108" s="479" t="s">
        <v>675</v>
      </c>
      <c r="J108" s="479"/>
      <c r="K108" s="478" t="s">
        <v>610</v>
      </c>
      <c r="L108" s="480">
        <f>IF(K108=[1]Listas!B$4,[1]Listas!C$4,IF(K108=[1]Listas!B$5,[1]Listas!C$5,IF(K108=[1]Listas!B$6,[1]Listas!C$6,[1]Listas!C$7)))</f>
        <v>0</v>
      </c>
      <c r="M108" s="478" t="s">
        <v>665</v>
      </c>
      <c r="N108" s="480">
        <f>IF(M108=[1]Listas!D$4,[1]Listas!E$4,IF(M108=[1]Listas!D$5,[1]Listas!E$5,IF(M108=[1]Listas!D$6,[1]Listas!E$6,[1]Listas!E$7)))</f>
        <v>1</v>
      </c>
      <c r="O108" s="481">
        <f t="shared" si="4"/>
        <v>0</v>
      </c>
      <c r="P108" s="481" t="str">
        <f t="shared" si="5"/>
        <v>Sin Valor</v>
      </c>
      <c r="Q108" s="482" t="s">
        <v>676</v>
      </c>
      <c r="R108" s="483">
        <f>IF(Q108=[1]Listas!F$4,[1]Listas!G$4,IF(Q108=[1]Listas!F$5,[1]Listas!G$5,IF(Q108=[1]Listas!F$6,[1]Listas!G$6,[1]Listas!G$7)))</f>
        <v>100</v>
      </c>
      <c r="S108" s="481">
        <f t="shared" si="6"/>
        <v>0</v>
      </c>
      <c r="T108" s="481" t="str">
        <f t="shared" si="7"/>
        <v>Mantener</v>
      </c>
      <c r="U108" s="481" t="str">
        <f>IF(S108&gt;=[1]Listas!AE$4,[1]Listas!AF$4,IF(S108&gt;=[1]Listas!AE$5,[1]Listas!AF$5,[1]Listas!AF$6))</f>
        <v>Aceptable</v>
      </c>
      <c r="V108" s="484">
        <v>5</v>
      </c>
      <c r="W108" s="484">
        <v>0</v>
      </c>
      <c r="X108" s="484">
        <v>0</v>
      </c>
      <c r="Y108" s="479" t="s">
        <v>677</v>
      </c>
      <c r="Z108" s="478" t="s">
        <v>604</v>
      </c>
      <c r="AA108" s="479"/>
      <c r="AB108" s="479"/>
      <c r="AC108" s="479"/>
      <c r="AD108" s="479" t="s">
        <v>678</v>
      </c>
      <c r="AE108" s="479"/>
    </row>
    <row r="109" spans="1:31" ht="51" hidden="1" x14ac:dyDescent="0.2">
      <c r="A109" s="477" t="s">
        <v>722</v>
      </c>
      <c r="B109" s="477" t="s">
        <v>707</v>
      </c>
      <c r="C109" s="478" t="s">
        <v>604</v>
      </c>
      <c r="D109" s="478" t="s">
        <v>605</v>
      </c>
      <c r="E109" s="479" t="s">
        <v>606</v>
      </c>
      <c r="F109" s="478" t="s">
        <v>607</v>
      </c>
      <c r="G109" s="479" t="s">
        <v>608</v>
      </c>
      <c r="H109" s="479" t="s">
        <v>609</v>
      </c>
      <c r="I109" s="479"/>
      <c r="J109" s="479"/>
      <c r="K109" s="478" t="s">
        <v>610</v>
      </c>
      <c r="L109" s="480">
        <f>IF(K109=[1]Listas!B$4,[1]Listas!C$4,IF(K109=[1]Listas!B$5,[1]Listas!C$5,IF(K109=[1]Listas!B$6,[1]Listas!C$6,[1]Listas!C$7)))</f>
        <v>0</v>
      </c>
      <c r="M109" s="478" t="s">
        <v>611</v>
      </c>
      <c r="N109" s="480">
        <f>IF(M109=[1]Listas!D$4,[1]Listas!E$4,IF(M109=[1]Listas!D$5,[1]Listas!E$5,IF(M109=[1]Listas!D$6,[1]Listas!E$6,[1]Listas!E$7)))</f>
        <v>3</v>
      </c>
      <c r="O109" s="481">
        <f t="shared" si="4"/>
        <v>0</v>
      </c>
      <c r="P109" s="481" t="str">
        <f t="shared" si="5"/>
        <v>Sin Valor</v>
      </c>
      <c r="Q109" s="482" t="s">
        <v>612</v>
      </c>
      <c r="R109" s="483">
        <f>IF(Q109=[1]Listas!F$4,[1]Listas!G$4,IF(Q109=[1]Listas!F$5,[1]Listas!G$5,IF(Q109=[1]Listas!F$6,[1]Listas!G$6,[1]Listas!G$7)))</f>
        <v>10</v>
      </c>
      <c r="S109" s="481">
        <f t="shared" si="6"/>
        <v>0</v>
      </c>
      <c r="T109" s="481" t="str">
        <f t="shared" si="7"/>
        <v>Mantener</v>
      </c>
      <c r="U109" s="481" t="str">
        <f>IF(S109&gt;=[1]Listas!AE$4,[1]Listas!AF$4,IF(S109&gt;=[1]Listas!AE$5,[1]Listas!AF$5,[1]Listas!AF$6))</f>
        <v>Aceptable</v>
      </c>
      <c r="V109" s="484">
        <v>1</v>
      </c>
      <c r="W109" s="484">
        <v>0</v>
      </c>
      <c r="X109" s="484">
        <v>0</v>
      </c>
      <c r="Y109" s="479" t="s">
        <v>613</v>
      </c>
      <c r="Z109" s="478" t="s">
        <v>604</v>
      </c>
      <c r="AA109" s="479"/>
      <c r="AB109" s="479"/>
      <c r="AC109" s="479"/>
      <c r="AD109" s="485" t="s">
        <v>614</v>
      </c>
      <c r="AE109" s="479"/>
    </row>
    <row r="110" spans="1:31" ht="89.25" hidden="1" x14ac:dyDescent="0.2">
      <c r="A110" s="477"/>
      <c r="B110" s="477"/>
      <c r="C110" s="478" t="s">
        <v>604</v>
      </c>
      <c r="D110" s="478" t="s">
        <v>605</v>
      </c>
      <c r="E110" s="479" t="s">
        <v>615</v>
      </c>
      <c r="F110" s="478" t="s">
        <v>607</v>
      </c>
      <c r="G110" s="479" t="s">
        <v>616</v>
      </c>
      <c r="H110" s="487" t="s">
        <v>617</v>
      </c>
      <c r="I110" s="487" t="s">
        <v>618</v>
      </c>
      <c r="J110" s="487" t="s">
        <v>619</v>
      </c>
      <c r="K110" s="478" t="s">
        <v>580</v>
      </c>
      <c r="L110" s="480">
        <f>IF(K110=[1]Listas!B$4,[1]Listas!C$4,IF(K110=[1]Listas!B$5,[1]Listas!C$5,IF(K110=[1]Listas!B$6,[1]Listas!C$6,[1]Listas!C$7)))</f>
        <v>2</v>
      </c>
      <c r="M110" s="478" t="s">
        <v>620</v>
      </c>
      <c r="N110" s="480">
        <f>IF(M110=[1]Listas!D$4,[1]Listas!E$4,IF(M110=[1]Listas!D$5,[1]Listas!E$5,IF(M110=[1]Listas!D$6,[1]Listas!E$6,[1]Listas!E$7)))</f>
        <v>4</v>
      </c>
      <c r="O110" s="481">
        <f t="shared" si="4"/>
        <v>8</v>
      </c>
      <c r="P110" s="481" t="str">
        <f t="shared" si="5"/>
        <v>Medio</v>
      </c>
      <c r="Q110" s="482" t="s">
        <v>621</v>
      </c>
      <c r="R110" s="483">
        <f>IF(Q110=[1]Listas!F$4,[1]Listas!G$4,IF(Q110=[1]Listas!F$5,[1]Listas!G$5,IF(Q110=[1]Listas!F$6,[1]Listas!G$6,[1]Listas!G$7)))</f>
        <v>60</v>
      </c>
      <c r="S110" s="481">
        <f t="shared" si="6"/>
        <v>480</v>
      </c>
      <c r="T110" s="481" t="str">
        <f t="shared" si="7"/>
        <v>Corregir</v>
      </c>
      <c r="U110" s="481" t="str">
        <f>IF(S110&gt;=[1]Listas!AE$4,[1]Listas!AF$4,IF(S110&gt;=[1]Listas!AE$5,[1]Listas!AF$5,[1]Listas!AF$6))</f>
        <v>Aceptable con control</v>
      </c>
      <c r="V110" s="484">
        <v>1</v>
      </c>
      <c r="W110" s="484">
        <v>0</v>
      </c>
      <c r="X110" s="484">
        <v>0</v>
      </c>
      <c r="Y110" s="479" t="s">
        <v>622</v>
      </c>
      <c r="Z110" s="478" t="s">
        <v>604</v>
      </c>
      <c r="AA110" s="479"/>
      <c r="AB110" s="479"/>
      <c r="AC110" s="479"/>
      <c r="AD110" s="488" t="s">
        <v>623</v>
      </c>
      <c r="AE110" s="489" t="s">
        <v>624</v>
      </c>
    </row>
    <row r="111" spans="1:31" ht="51" hidden="1" x14ac:dyDescent="0.2">
      <c r="A111" s="477"/>
      <c r="B111" s="477"/>
      <c r="C111" s="478" t="s">
        <v>604</v>
      </c>
      <c r="D111" s="478" t="s">
        <v>625</v>
      </c>
      <c r="E111" s="479" t="s">
        <v>626</v>
      </c>
      <c r="F111" s="478" t="s">
        <v>607</v>
      </c>
      <c r="G111" s="479" t="s">
        <v>627</v>
      </c>
      <c r="H111" s="479" t="s">
        <v>628</v>
      </c>
      <c r="I111" s="479"/>
      <c r="J111" s="479"/>
      <c r="K111" s="478" t="s">
        <v>580</v>
      </c>
      <c r="L111" s="480">
        <f>IF(K111=[1]Listas!B$4,[1]Listas!C$4,IF(K111=[1]Listas!B$5,[1]Listas!C$5,IF(K111=[1]Listas!B$6,[1]Listas!C$6,[1]Listas!C$7)))</f>
        <v>2</v>
      </c>
      <c r="M111" s="478" t="s">
        <v>620</v>
      </c>
      <c r="N111" s="480">
        <f>IF(M111=[1]Listas!D$4,[1]Listas!E$4,IF(M111=[1]Listas!D$5,[1]Listas!E$5,IF(M111=[1]Listas!D$6,[1]Listas!E$6,[1]Listas!E$7)))</f>
        <v>4</v>
      </c>
      <c r="O111" s="481">
        <f t="shared" si="4"/>
        <v>8</v>
      </c>
      <c r="P111" s="481" t="str">
        <f t="shared" si="5"/>
        <v>Medio</v>
      </c>
      <c r="Q111" s="482" t="s">
        <v>645</v>
      </c>
      <c r="R111" s="483">
        <f>IF(Q111=[1]Listas!F$4,[1]Listas!G$4,IF(Q111=[1]Listas!F$5,[1]Listas!G$5,IF(Q111=[1]Listas!F$6,[1]Listas!G$6,[1]Listas!G$7)))</f>
        <v>25</v>
      </c>
      <c r="S111" s="481">
        <f t="shared" si="6"/>
        <v>200</v>
      </c>
      <c r="T111" s="481" t="str">
        <f t="shared" si="7"/>
        <v>Corregir</v>
      </c>
      <c r="U111" s="481" t="str">
        <f>IF(S111&gt;=[1]Listas!AE$4,[1]Listas!AF$4,IF(S111&gt;=[1]Listas!AE$5,[1]Listas!AF$5,[1]Listas!AF$6))</f>
        <v>Aceptable con control</v>
      </c>
      <c r="V111" s="484">
        <v>1</v>
      </c>
      <c r="W111" s="484">
        <v>0</v>
      </c>
      <c r="X111" s="484">
        <v>0</v>
      </c>
      <c r="Y111" s="479" t="s">
        <v>629</v>
      </c>
      <c r="Z111" s="478" t="s">
        <v>604</v>
      </c>
      <c r="AA111" s="479"/>
      <c r="AB111" s="479"/>
      <c r="AC111" s="485" t="s">
        <v>630</v>
      </c>
      <c r="AD111" s="485" t="s">
        <v>631</v>
      </c>
      <c r="AE111" s="479"/>
    </row>
    <row r="112" spans="1:31" ht="63.75" hidden="1" x14ac:dyDescent="0.2">
      <c r="A112" s="477"/>
      <c r="B112" s="477"/>
      <c r="C112" s="478" t="s">
        <v>604</v>
      </c>
      <c r="D112" s="478" t="s">
        <v>681</v>
      </c>
      <c r="E112" s="479" t="s">
        <v>682</v>
      </c>
      <c r="F112" s="478" t="s">
        <v>607</v>
      </c>
      <c r="G112" s="479" t="s">
        <v>634</v>
      </c>
      <c r="H112" s="479"/>
      <c r="I112" s="479"/>
      <c r="J112" s="479"/>
      <c r="K112" s="478" t="s">
        <v>610</v>
      </c>
      <c r="L112" s="480">
        <f>IF(K112=[1]Listas!B$4,[1]Listas!C$4,IF(K112=[1]Listas!B$5,[1]Listas!C$5,IF(K112=[1]Listas!B$6,[1]Listas!C$6,[1]Listas!C$7)))</f>
        <v>0</v>
      </c>
      <c r="M112" s="478" t="s">
        <v>636</v>
      </c>
      <c r="N112" s="480">
        <f>IF(M112=[1]Listas!D$4,[1]Listas!E$4,IF(M112=[1]Listas!D$5,[1]Listas!E$5,IF(M112=[1]Listas!D$6,[1]Listas!E$6,[1]Listas!E$7)))</f>
        <v>2</v>
      </c>
      <c r="O112" s="481">
        <f t="shared" si="4"/>
        <v>0</v>
      </c>
      <c r="P112" s="481" t="str">
        <f t="shared" si="5"/>
        <v>Sin Valor</v>
      </c>
      <c r="Q112" s="482" t="s">
        <v>612</v>
      </c>
      <c r="R112" s="483">
        <f>IF(Q112=[1]Listas!F$4,[1]Listas!G$4,IF(Q112=[1]Listas!F$5,[1]Listas!G$5,IF(Q112=[1]Listas!F$6,[1]Listas!G$6,[1]Listas!G$7)))</f>
        <v>10</v>
      </c>
      <c r="S112" s="481">
        <f t="shared" si="6"/>
        <v>0</v>
      </c>
      <c r="T112" s="481" t="str">
        <f t="shared" si="7"/>
        <v>Mantener</v>
      </c>
      <c r="U112" s="481" t="str">
        <f>IF(S112&gt;=[1]Listas!AE$4,[1]Listas!AF$4,IF(S112&gt;=[1]Listas!AE$5,[1]Listas!AF$5,[1]Listas!AF$6))</f>
        <v>Aceptable</v>
      </c>
      <c r="V112" s="484">
        <v>1</v>
      </c>
      <c r="W112" s="484">
        <v>0</v>
      </c>
      <c r="X112" s="484">
        <v>0</v>
      </c>
      <c r="Y112" s="479" t="s">
        <v>637</v>
      </c>
      <c r="Z112" s="478" t="s">
        <v>604</v>
      </c>
      <c r="AA112" s="479"/>
      <c r="AB112" s="479"/>
      <c r="AC112" s="491"/>
      <c r="AD112" s="485" t="s">
        <v>638</v>
      </c>
      <c r="AE112" s="479"/>
    </row>
    <row r="113" spans="1:31" ht="76.5" hidden="1" x14ac:dyDescent="0.2">
      <c r="A113" s="477"/>
      <c r="B113" s="477"/>
      <c r="C113" s="478" t="s">
        <v>604</v>
      </c>
      <c r="D113" s="478" t="s">
        <v>639</v>
      </c>
      <c r="E113" s="479" t="s">
        <v>640</v>
      </c>
      <c r="F113" s="478" t="s">
        <v>641</v>
      </c>
      <c r="G113" s="479" t="s">
        <v>642</v>
      </c>
      <c r="H113" s="479" t="s">
        <v>643</v>
      </c>
      <c r="I113" s="479" t="s">
        <v>644</v>
      </c>
      <c r="J113" s="479"/>
      <c r="K113" s="478" t="s">
        <v>580</v>
      </c>
      <c r="L113" s="480">
        <f>IF(K113=[1]Listas!B$4,[1]Listas!C$4,IF(K113=[1]Listas!B$5,[1]Listas!C$5,IF(K113=[1]Listas!B$6,[1]Listas!C$6,[1]Listas!C$7)))</f>
        <v>2</v>
      </c>
      <c r="M113" s="478" t="s">
        <v>611</v>
      </c>
      <c r="N113" s="480">
        <f>IF(M113=[1]Listas!D$4,[1]Listas!E$4,IF(M113=[1]Listas!D$5,[1]Listas!E$5,IF(M113=[1]Listas!D$6,[1]Listas!E$6,[1]Listas!E$7)))</f>
        <v>3</v>
      </c>
      <c r="O113" s="481">
        <f t="shared" si="4"/>
        <v>6</v>
      </c>
      <c r="P113" s="481" t="str">
        <f t="shared" si="5"/>
        <v>Medio</v>
      </c>
      <c r="Q113" s="482" t="s">
        <v>645</v>
      </c>
      <c r="R113" s="483">
        <f>IF(Q113=[1]Listas!F$4,[1]Listas!G$4,IF(Q113=[1]Listas!F$5,[1]Listas!G$5,IF(Q113=[1]Listas!F$6,[1]Listas!G$6,[1]Listas!G$7)))</f>
        <v>25</v>
      </c>
      <c r="S113" s="481">
        <f t="shared" si="6"/>
        <v>150</v>
      </c>
      <c r="T113" s="481" t="str">
        <f t="shared" si="7"/>
        <v>Corregir</v>
      </c>
      <c r="U113" s="481" t="str">
        <f>IF(S113&gt;=[1]Listas!AE$4,[1]Listas!AF$4,IF(S113&gt;=[1]Listas!AE$5,[1]Listas!AF$5,[1]Listas!AF$6))</f>
        <v>Aceptable con control</v>
      </c>
      <c r="V113" s="484">
        <v>1</v>
      </c>
      <c r="W113" s="484">
        <v>0</v>
      </c>
      <c r="X113" s="484">
        <v>0</v>
      </c>
      <c r="Y113" s="479" t="s">
        <v>646</v>
      </c>
      <c r="Z113" s="478" t="s">
        <v>604</v>
      </c>
      <c r="AA113" s="479"/>
      <c r="AB113" s="479"/>
      <c r="AC113" s="479" t="s">
        <v>723</v>
      </c>
      <c r="AD113" s="485" t="s">
        <v>647</v>
      </c>
      <c r="AE113" s="479"/>
    </row>
    <row r="114" spans="1:31" ht="76.5" hidden="1" x14ac:dyDescent="0.2">
      <c r="A114" s="477"/>
      <c r="B114" s="477"/>
      <c r="C114" s="478" t="s">
        <v>604</v>
      </c>
      <c r="D114" s="478" t="s">
        <v>648</v>
      </c>
      <c r="E114" s="479" t="s">
        <v>649</v>
      </c>
      <c r="F114" s="478" t="s">
        <v>641</v>
      </c>
      <c r="G114" s="479" t="s">
        <v>650</v>
      </c>
      <c r="H114" s="479"/>
      <c r="I114" s="479"/>
      <c r="J114" s="479" t="s">
        <v>651</v>
      </c>
      <c r="K114" s="478" t="s">
        <v>580</v>
      </c>
      <c r="L114" s="480">
        <f>IF(K114=[1]Listas!B$4,[1]Listas!C$4,IF(K114=[1]Listas!B$5,[1]Listas!C$5,IF(K114=[1]Listas!B$6,[1]Listas!C$6,[1]Listas!C$7)))</f>
        <v>2</v>
      </c>
      <c r="M114" s="478" t="s">
        <v>611</v>
      </c>
      <c r="N114" s="480">
        <f>IF(M114=[1]Listas!D$4,[1]Listas!E$4,IF(M114=[1]Listas!D$5,[1]Listas!E$5,IF(M114=[1]Listas!D$6,[1]Listas!E$6,[1]Listas!E$7)))</f>
        <v>3</v>
      </c>
      <c r="O114" s="481">
        <f t="shared" si="4"/>
        <v>6</v>
      </c>
      <c r="P114" s="481" t="str">
        <f t="shared" si="5"/>
        <v>Medio</v>
      </c>
      <c r="Q114" s="482" t="s">
        <v>645</v>
      </c>
      <c r="R114" s="483">
        <f>IF(Q114=[1]Listas!F$4,[1]Listas!G$4,IF(Q114=[1]Listas!F$5,[1]Listas!G$5,IF(Q114=[1]Listas!F$6,[1]Listas!G$6,[1]Listas!G$7)))</f>
        <v>25</v>
      </c>
      <c r="S114" s="481">
        <f t="shared" si="6"/>
        <v>150</v>
      </c>
      <c r="T114" s="481" t="str">
        <f t="shared" si="7"/>
        <v>Corregir</v>
      </c>
      <c r="U114" s="481" t="str">
        <f>IF(S114&gt;=[1]Listas!AE$4,[1]Listas!AF$4,IF(S114&gt;=[1]Listas!AE$5,[1]Listas!AF$5,[1]Listas!AF$6))</f>
        <v>Aceptable con control</v>
      </c>
      <c r="V114" s="484">
        <v>1</v>
      </c>
      <c r="W114" s="484">
        <v>0</v>
      </c>
      <c r="X114" s="484">
        <v>0</v>
      </c>
      <c r="Y114" s="479" t="s">
        <v>652</v>
      </c>
      <c r="Z114" s="478" t="s">
        <v>63</v>
      </c>
      <c r="AA114" s="479"/>
      <c r="AB114" s="479"/>
      <c r="AC114" s="479" t="s">
        <v>653</v>
      </c>
      <c r="AD114" s="485" t="s">
        <v>647</v>
      </c>
      <c r="AE114" s="479"/>
    </row>
    <row r="115" spans="1:31" ht="38.25" hidden="1" x14ac:dyDescent="0.2">
      <c r="A115" s="477"/>
      <c r="B115" s="477"/>
      <c r="C115" s="478" t="s">
        <v>604</v>
      </c>
      <c r="D115" s="478" t="s">
        <v>654</v>
      </c>
      <c r="E115" s="479" t="s">
        <v>655</v>
      </c>
      <c r="F115" s="478" t="s">
        <v>656</v>
      </c>
      <c r="G115" s="479" t="s">
        <v>657</v>
      </c>
      <c r="H115" s="479" t="s">
        <v>658</v>
      </c>
      <c r="I115" s="479"/>
      <c r="J115" s="479"/>
      <c r="K115" s="478" t="s">
        <v>610</v>
      </c>
      <c r="L115" s="480">
        <f>IF(K115=[1]Listas!B$4,[1]Listas!C$4,IF(K115=[1]Listas!B$5,[1]Listas!C$5,IF(K115=[1]Listas!B$6,[1]Listas!C$6,[1]Listas!C$7)))</f>
        <v>0</v>
      </c>
      <c r="M115" s="478" t="s">
        <v>611</v>
      </c>
      <c r="N115" s="480">
        <f>IF(M115=[1]Listas!D$4,[1]Listas!E$4,IF(M115=[1]Listas!D$5,[1]Listas!E$5,IF(M115=[1]Listas!D$6,[1]Listas!E$6,[1]Listas!E$7)))</f>
        <v>3</v>
      </c>
      <c r="O115" s="481">
        <f t="shared" si="4"/>
        <v>0</v>
      </c>
      <c r="P115" s="481" t="str">
        <f t="shared" si="5"/>
        <v>Sin Valor</v>
      </c>
      <c r="Q115" s="482" t="s">
        <v>645</v>
      </c>
      <c r="R115" s="483">
        <f>IF(Q115=[1]Listas!F$4,[1]Listas!G$4,IF(Q115=[1]Listas!F$5,[1]Listas!G$5,IF(Q115=[1]Listas!F$6,[1]Listas!G$6,[1]Listas!G$7)))</f>
        <v>25</v>
      </c>
      <c r="S115" s="481">
        <f t="shared" si="6"/>
        <v>0</v>
      </c>
      <c r="T115" s="481" t="str">
        <f t="shared" si="7"/>
        <v>Mantener</v>
      </c>
      <c r="U115" s="481" t="str">
        <f>IF(S115&gt;=[1]Listas!AE$4,[1]Listas!AF$4,IF(S115&gt;=[1]Listas!AE$5,[1]Listas!AF$5,[1]Listas!AF$6))</f>
        <v>Aceptable</v>
      </c>
      <c r="V115" s="484">
        <v>1</v>
      </c>
      <c r="W115" s="484">
        <v>0</v>
      </c>
      <c r="X115" s="484">
        <v>0</v>
      </c>
      <c r="Y115" s="479" t="s">
        <v>659</v>
      </c>
      <c r="Z115" s="478" t="s">
        <v>63</v>
      </c>
      <c r="AA115" s="479"/>
      <c r="AB115" s="479"/>
      <c r="AC115" s="491"/>
      <c r="AD115" s="479" t="s">
        <v>660</v>
      </c>
      <c r="AE115" s="491"/>
    </row>
    <row r="116" spans="1:31" ht="38.25" hidden="1" x14ac:dyDescent="0.2">
      <c r="A116" s="477"/>
      <c r="B116" s="477"/>
      <c r="C116" s="478" t="s">
        <v>604</v>
      </c>
      <c r="D116" s="478" t="s">
        <v>661</v>
      </c>
      <c r="E116" s="479" t="s">
        <v>662</v>
      </c>
      <c r="F116" s="478" t="s">
        <v>663</v>
      </c>
      <c r="G116" s="479" t="s">
        <v>664</v>
      </c>
      <c r="H116" s="479"/>
      <c r="I116" s="479"/>
      <c r="J116" s="479"/>
      <c r="K116" s="478" t="s">
        <v>610</v>
      </c>
      <c r="L116" s="480">
        <f>IF(K116=[1]Listas!B$4,[1]Listas!C$4,IF(K116=[1]Listas!B$5,[1]Listas!C$5,IF(K116=[1]Listas!B$6,[1]Listas!C$6,[1]Listas!C$7)))</f>
        <v>0</v>
      </c>
      <c r="M116" s="478" t="s">
        <v>665</v>
      </c>
      <c r="N116" s="480">
        <f>IF(M116=[1]Listas!D$4,[1]Listas!E$4,IF(M116=[1]Listas!D$5,[1]Listas!E$5,IF(M116=[1]Listas!D$6,[1]Listas!E$6,[1]Listas!E$7)))</f>
        <v>1</v>
      </c>
      <c r="O116" s="481">
        <f t="shared" si="4"/>
        <v>0</v>
      </c>
      <c r="P116" s="481" t="str">
        <f t="shared" si="5"/>
        <v>Sin Valor</v>
      </c>
      <c r="Q116" s="482" t="s">
        <v>612</v>
      </c>
      <c r="R116" s="483">
        <f>IF(Q116=[1]Listas!F$4,[1]Listas!G$4,IF(Q116=[1]Listas!F$5,[1]Listas!G$5,IF(Q116=[1]Listas!F$6,[1]Listas!G$6,[1]Listas!G$7)))</f>
        <v>10</v>
      </c>
      <c r="S116" s="481">
        <f t="shared" si="6"/>
        <v>0</v>
      </c>
      <c r="T116" s="481" t="str">
        <f t="shared" si="7"/>
        <v>Mantener</v>
      </c>
      <c r="U116" s="481" t="str">
        <f>IF(S116&gt;=[1]Listas!AE$4,[1]Listas!AF$4,IF(S116&gt;=[1]Listas!AE$5,[1]Listas!AF$5,[1]Listas!AF$6))</f>
        <v>Aceptable</v>
      </c>
      <c r="V116" s="484">
        <v>1</v>
      </c>
      <c r="W116" s="484">
        <v>0</v>
      </c>
      <c r="X116" s="484">
        <v>0</v>
      </c>
      <c r="Y116" s="479" t="s">
        <v>664</v>
      </c>
      <c r="Z116" s="478" t="s">
        <v>604</v>
      </c>
      <c r="AA116" s="479"/>
      <c r="AB116" s="479"/>
      <c r="AC116" s="479"/>
      <c r="AD116" s="479" t="s">
        <v>666</v>
      </c>
      <c r="AE116" s="479"/>
    </row>
    <row r="117" spans="1:31" ht="38.25" hidden="1" x14ac:dyDescent="0.2">
      <c r="A117" s="477"/>
      <c r="B117" s="477"/>
      <c r="C117" s="478" t="s">
        <v>604</v>
      </c>
      <c r="D117" s="478" t="s">
        <v>667</v>
      </c>
      <c r="E117" s="479" t="s">
        <v>668</v>
      </c>
      <c r="F117" s="478" t="s">
        <v>663</v>
      </c>
      <c r="G117" s="479" t="s">
        <v>669</v>
      </c>
      <c r="H117" s="479"/>
      <c r="I117" s="479" t="s">
        <v>670</v>
      </c>
      <c r="J117" s="479"/>
      <c r="K117" s="478" t="s">
        <v>610</v>
      </c>
      <c r="L117" s="480">
        <f>IF(K117=[1]Listas!B$4,[1]Listas!C$4,IF(K117=[1]Listas!B$5,[1]Listas!C$5,IF(K117=[1]Listas!B$6,[1]Listas!C$6,[1]Listas!C$7)))</f>
        <v>0</v>
      </c>
      <c r="M117" s="478" t="s">
        <v>665</v>
      </c>
      <c r="N117" s="480">
        <f>IF(M117=[1]Listas!D$4,[1]Listas!E$4,IF(M117=[1]Listas!D$5,[1]Listas!E$5,IF(M117=[1]Listas!D$6,[1]Listas!E$6,[1]Listas!E$7)))</f>
        <v>1</v>
      </c>
      <c r="O117" s="481">
        <f t="shared" si="4"/>
        <v>0</v>
      </c>
      <c r="P117" s="481" t="str">
        <f t="shared" si="5"/>
        <v>Sin Valor</v>
      </c>
      <c r="Q117" s="482" t="s">
        <v>612</v>
      </c>
      <c r="R117" s="483">
        <f>IF(Q117=[1]Listas!F$4,[1]Listas!G$4,IF(Q117=[1]Listas!F$5,[1]Listas!G$5,IF(Q117=[1]Listas!F$6,[1]Listas!G$6,[1]Listas!G$7)))</f>
        <v>10</v>
      </c>
      <c r="S117" s="481">
        <f t="shared" si="6"/>
        <v>0</v>
      </c>
      <c r="T117" s="481" t="str">
        <f t="shared" si="7"/>
        <v>Mantener</v>
      </c>
      <c r="U117" s="481" t="str">
        <f>IF(S117&gt;=[1]Listas!AE$4,[1]Listas!AF$4,IF(S117&gt;=[1]Listas!AE$5,[1]Listas!AF$5,[1]Listas!AF$6))</f>
        <v>Aceptable</v>
      </c>
      <c r="V117" s="484">
        <v>1</v>
      </c>
      <c r="W117" s="484">
        <v>0</v>
      </c>
      <c r="X117" s="484">
        <v>0</v>
      </c>
      <c r="Y117" s="479" t="s">
        <v>669</v>
      </c>
      <c r="Z117" s="478" t="s">
        <v>604</v>
      </c>
      <c r="AA117" s="479"/>
      <c r="AB117" s="479"/>
      <c r="AC117" s="479" t="s">
        <v>671</v>
      </c>
      <c r="AD117" s="479"/>
      <c r="AE117" s="479"/>
    </row>
    <row r="118" spans="1:31" ht="51" hidden="1" x14ac:dyDescent="0.2">
      <c r="A118" s="477"/>
      <c r="B118" s="477"/>
      <c r="C118" s="478" t="s">
        <v>604</v>
      </c>
      <c r="D118" s="478" t="s">
        <v>672</v>
      </c>
      <c r="E118" s="479" t="s">
        <v>673</v>
      </c>
      <c r="F118" s="478" t="s">
        <v>656</v>
      </c>
      <c r="G118" s="479" t="s">
        <v>674</v>
      </c>
      <c r="H118" s="479"/>
      <c r="I118" s="479" t="s">
        <v>675</v>
      </c>
      <c r="J118" s="479"/>
      <c r="K118" s="478" t="s">
        <v>610</v>
      </c>
      <c r="L118" s="480">
        <f>IF(K118=[1]Listas!B$4,[1]Listas!C$4,IF(K118=[1]Listas!B$5,[1]Listas!C$5,IF(K118=[1]Listas!B$6,[1]Listas!C$6,[1]Listas!C$7)))</f>
        <v>0</v>
      </c>
      <c r="M118" s="478" t="s">
        <v>665</v>
      </c>
      <c r="N118" s="480">
        <f>IF(M118=[1]Listas!D$4,[1]Listas!E$4,IF(M118=[1]Listas!D$5,[1]Listas!E$5,IF(M118=[1]Listas!D$6,[1]Listas!E$6,[1]Listas!E$7)))</f>
        <v>1</v>
      </c>
      <c r="O118" s="481">
        <f t="shared" si="4"/>
        <v>0</v>
      </c>
      <c r="P118" s="481" t="str">
        <f t="shared" si="5"/>
        <v>Sin Valor</v>
      </c>
      <c r="Q118" s="482" t="s">
        <v>676</v>
      </c>
      <c r="R118" s="483">
        <f>IF(Q118=[1]Listas!F$4,[1]Listas!G$4,IF(Q118=[1]Listas!F$5,[1]Listas!G$5,IF(Q118=[1]Listas!F$6,[1]Listas!G$6,[1]Listas!G$7)))</f>
        <v>100</v>
      </c>
      <c r="S118" s="481">
        <f t="shared" si="6"/>
        <v>0</v>
      </c>
      <c r="T118" s="481" t="str">
        <f t="shared" si="7"/>
        <v>Mantener</v>
      </c>
      <c r="U118" s="481" t="str">
        <f>IF(S118&gt;=[1]Listas!AE$4,[1]Listas!AF$4,IF(S118&gt;=[1]Listas!AE$5,[1]Listas!AF$5,[1]Listas!AF$6))</f>
        <v>Aceptable</v>
      </c>
      <c r="V118" s="484">
        <v>1</v>
      </c>
      <c r="W118" s="484">
        <v>0</v>
      </c>
      <c r="X118" s="484">
        <v>0</v>
      </c>
      <c r="Y118" s="479" t="s">
        <v>677</v>
      </c>
      <c r="Z118" s="478" t="s">
        <v>604</v>
      </c>
      <c r="AA118" s="479"/>
      <c r="AB118" s="479"/>
      <c r="AC118" s="479"/>
      <c r="AD118" s="479" t="s">
        <v>678</v>
      </c>
      <c r="AE118" s="479"/>
    </row>
    <row r="119" spans="1:31" ht="51" hidden="1" x14ac:dyDescent="0.2">
      <c r="A119" s="477" t="s">
        <v>724</v>
      </c>
      <c r="B119" s="477" t="s">
        <v>707</v>
      </c>
      <c r="C119" s="478" t="s">
        <v>604</v>
      </c>
      <c r="D119" s="478" t="s">
        <v>605</v>
      </c>
      <c r="E119" s="479" t="s">
        <v>606</v>
      </c>
      <c r="F119" s="478" t="s">
        <v>607</v>
      </c>
      <c r="G119" s="479" t="s">
        <v>608</v>
      </c>
      <c r="H119" s="479" t="s">
        <v>609</v>
      </c>
      <c r="I119" s="479"/>
      <c r="J119" s="479"/>
      <c r="K119" s="478" t="s">
        <v>610</v>
      </c>
      <c r="L119" s="480">
        <f>IF(K119=[1]Listas!B$4,[1]Listas!C$4,IF(K119=[1]Listas!B$5,[1]Listas!C$5,IF(K119=[1]Listas!B$6,[1]Listas!C$6,[1]Listas!C$7)))</f>
        <v>0</v>
      </c>
      <c r="M119" s="478" t="s">
        <v>611</v>
      </c>
      <c r="N119" s="480">
        <f>IF(M119=[1]Listas!D$4,[1]Listas!E$4,IF(M119=[1]Listas!D$5,[1]Listas!E$5,IF(M119=[1]Listas!D$6,[1]Listas!E$6,[1]Listas!E$7)))</f>
        <v>3</v>
      </c>
      <c r="O119" s="481">
        <f t="shared" si="4"/>
        <v>0</v>
      </c>
      <c r="P119" s="481" t="str">
        <f t="shared" si="5"/>
        <v>Sin Valor</v>
      </c>
      <c r="Q119" s="482" t="s">
        <v>612</v>
      </c>
      <c r="R119" s="483">
        <f>IF(Q119=[1]Listas!F$4,[1]Listas!G$4,IF(Q119=[1]Listas!F$5,[1]Listas!G$5,IF(Q119=[1]Listas!F$6,[1]Listas!G$6,[1]Listas!G$7)))</f>
        <v>10</v>
      </c>
      <c r="S119" s="481">
        <f t="shared" si="6"/>
        <v>0</v>
      </c>
      <c r="T119" s="481" t="str">
        <f t="shared" si="7"/>
        <v>Mantener</v>
      </c>
      <c r="U119" s="481" t="str">
        <f>IF(S119&gt;=[1]Listas!AE$4,[1]Listas!AF$4,IF(S119&gt;=[1]Listas!AE$5,[1]Listas!AF$5,[1]Listas!AF$6))</f>
        <v>Aceptable</v>
      </c>
      <c r="V119" s="484">
        <v>1</v>
      </c>
      <c r="W119" s="484">
        <v>0</v>
      </c>
      <c r="X119" s="484">
        <v>0</v>
      </c>
      <c r="Y119" s="479" t="s">
        <v>613</v>
      </c>
      <c r="Z119" s="478" t="s">
        <v>604</v>
      </c>
      <c r="AA119" s="479"/>
      <c r="AB119" s="479"/>
      <c r="AC119" s="479"/>
      <c r="AD119" s="485" t="s">
        <v>614</v>
      </c>
      <c r="AE119" s="479"/>
    </row>
    <row r="120" spans="1:31" ht="89.25" hidden="1" x14ac:dyDescent="0.2">
      <c r="A120" s="477"/>
      <c r="B120" s="477"/>
      <c r="C120" s="478" t="s">
        <v>604</v>
      </c>
      <c r="D120" s="478" t="s">
        <v>605</v>
      </c>
      <c r="E120" s="479" t="s">
        <v>615</v>
      </c>
      <c r="F120" s="478" t="s">
        <v>607</v>
      </c>
      <c r="G120" s="479" t="s">
        <v>616</v>
      </c>
      <c r="H120" s="487" t="s">
        <v>617</v>
      </c>
      <c r="I120" s="487" t="s">
        <v>618</v>
      </c>
      <c r="J120" s="487" t="s">
        <v>619</v>
      </c>
      <c r="K120" s="478" t="s">
        <v>580</v>
      </c>
      <c r="L120" s="480">
        <f>IF(K120=[1]Listas!B$4,[1]Listas!C$4,IF(K120=[1]Listas!B$5,[1]Listas!C$5,IF(K120=[1]Listas!B$6,[1]Listas!C$6,[1]Listas!C$7)))</f>
        <v>2</v>
      </c>
      <c r="M120" s="478" t="s">
        <v>620</v>
      </c>
      <c r="N120" s="480">
        <f>IF(M120=[1]Listas!D$4,[1]Listas!E$4,IF(M120=[1]Listas!D$5,[1]Listas!E$5,IF(M120=[1]Listas!D$6,[1]Listas!E$6,[1]Listas!E$7)))</f>
        <v>4</v>
      </c>
      <c r="O120" s="481">
        <f t="shared" si="4"/>
        <v>8</v>
      </c>
      <c r="P120" s="481" t="str">
        <f t="shared" si="5"/>
        <v>Medio</v>
      </c>
      <c r="Q120" s="482" t="s">
        <v>621</v>
      </c>
      <c r="R120" s="483">
        <f>IF(Q120=[1]Listas!F$4,[1]Listas!G$4,IF(Q120=[1]Listas!F$5,[1]Listas!G$5,IF(Q120=[1]Listas!F$6,[1]Listas!G$6,[1]Listas!G$7)))</f>
        <v>60</v>
      </c>
      <c r="S120" s="481">
        <f t="shared" si="6"/>
        <v>480</v>
      </c>
      <c r="T120" s="481" t="str">
        <f t="shared" si="7"/>
        <v>Corregir</v>
      </c>
      <c r="U120" s="481" t="str">
        <f>IF(S120&gt;=[1]Listas!AE$4,[1]Listas!AF$4,IF(S120&gt;=[1]Listas!AE$5,[1]Listas!AF$5,[1]Listas!AF$6))</f>
        <v>Aceptable con control</v>
      </c>
      <c r="V120" s="484">
        <v>1</v>
      </c>
      <c r="W120" s="484">
        <v>0</v>
      </c>
      <c r="X120" s="484">
        <v>0</v>
      </c>
      <c r="Y120" s="479" t="s">
        <v>622</v>
      </c>
      <c r="Z120" s="478" t="s">
        <v>604</v>
      </c>
      <c r="AA120" s="479"/>
      <c r="AB120" s="479"/>
      <c r="AC120" s="479"/>
      <c r="AD120" s="488" t="s">
        <v>623</v>
      </c>
      <c r="AE120" s="489" t="s">
        <v>624</v>
      </c>
    </row>
    <row r="121" spans="1:31" ht="51" hidden="1" x14ac:dyDescent="0.2">
      <c r="A121" s="477"/>
      <c r="B121" s="477"/>
      <c r="C121" s="478" t="s">
        <v>604</v>
      </c>
      <c r="D121" s="478" t="s">
        <v>625</v>
      </c>
      <c r="E121" s="479" t="s">
        <v>626</v>
      </c>
      <c r="F121" s="478" t="s">
        <v>607</v>
      </c>
      <c r="G121" s="479" t="s">
        <v>627</v>
      </c>
      <c r="H121" s="479" t="s">
        <v>628</v>
      </c>
      <c r="I121" s="479"/>
      <c r="J121" s="479"/>
      <c r="K121" s="478" t="s">
        <v>580</v>
      </c>
      <c r="L121" s="480">
        <f>IF(K121=[1]Listas!B$4,[1]Listas!C$4,IF(K121=[1]Listas!B$5,[1]Listas!C$5,IF(K121=[1]Listas!B$6,[1]Listas!C$6,[1]Listas!C$7)))</f>
        <v>2</v>
      </c>
      <c r="M121" s="478" t="s">
        <v>620</v>
      </c>
      <c r="N121" s="480">
        <f>IF(M121=[1]Listas!D$4,[1]Listas!E$4,IF(M121=[1]Listas!D$5,[1]Listas!E$5,IF(M121=[1]Listas!D$6,[1]Listas!E$6,[1]Listas!E$7)))</f>
        <v>4</v>
      </c>
      <c r="O121" s="481">
        <f t="shared" si="4"/>
        <v>8</v>
      </c>
      <c r="P121" s="481" t="str">
        <f t="shared" si="5"/>
        <v>Medio</v>
      </c>
      <c r="Q121" s="482" t="s">
        <v>645</v>
      </c>
      <c r="R121" s="483">
        <f>IF(Q121=[1]Listas!F$4,[1]Listas!G$4,IF(Q121=[1]Listas!F$5,[1]Listas!G$5,IF(Q121=[1]Listas!F$6,[1]Listas!G$6,[1]Listas!G$7)))</f>
        <v>25</v>
      </c>
      <c r="S121" s="481">
        <f t="shared" si="6"/>
        <v>200</v>
      </c>
      <c r="T121" s="481" t="str">
        <f t="shared" si="7"/>
        <v>Corregir</v>
      </c>
      <c r="U121" s="481" t="str">
        <f>IF(S121&gt;=[1]Listas!AE$4,[1]Listas!AF$4,IF(S121&gt;=[1]Listas!AE$5,[1]Listas!AF$5,[1]Listas!AF$6))</f>
        <v>Aceptable con control</v>
      </c>
      <c r="V121" s="484">
        <v>1</v>
      </c>
      <c r="W121" s="484">
        <v>0</v>
      </c>
      <c r="X121" s="484">
        <v>0</v>
      </c>
      <c r="Y121" s="479" t="s">
        <v>629</v>
      </c>
      <c r="Z121" s="478" t="s">
        <v>604</v>
      </c>
      <c r="AA121" s="479"/>
      <c r="AB121" s="479"/>
      <c r="AC121" s="485" t="s">
        <v>630</v>
      </c>
      <c r="AD121" s="485" t="s">
        <v>631</v>
      </c>
      <c r="AE121" s="479"/>
    </row>
    <row r="122" spans="1:31" ht="38.25" hidden="1" x14ac:dyDescent="0.2">
      <c r="A122" s="477"/>
      <c r="B122" s="477"/>
      <c r="C122" s="478" t="s">
        <v>604</v>
      </c>
      <c r="D122" s="478" t="s">
        <v>632</v>
      </c>
      <c r="E122" s="479" t="s">
        <v>633</v>
      </c>
      <c r="F122" s="478" t="s">
        <v>607</v>
      </c>
      <c r="G122" s="479" t="s">
        <v>634</v>
      </c>
      <c r="H122" s="479"/>
      <c r="I122" s="479"/>
      <c r="J122" s="479" t="s">
        <v>635</v>
      </c>
      <c r="K122" s="478" t="s">
        <v>610</v>
      </c>
      <c r="L122" s="480">
        <f>IF(K122=[1]Listas!B$4,[1]Listas!C$4,IF(K122=[1]Listas!B$5,[1]Listas!C$5,IF(K122=[1]Listas!B$6,[1]Listas!C$6,[1]Listas!C$7)))</f>
        <v>0</v>
      </c>
      <c r="M122" s="478" t="s">
        <v>611</v>
      </c>
      <c r="N122" s="480">
        <f>IF(M122=[1]Listas!D$4,[1]Listas!E$4,IF(M122=[1]Listas!D$5,[1]Listas!E$5,IF(M122=[1]Listas!D$6,[1]Listas!E$6,[1]Listas!E$7)))</f>
        <v>3</v>
      </c>
      <c r="O122" s="481">
        <f t="shared" si="4"/>
        <v>0</v>
      </c>
      <c r="P122" s="481" t="str">
        <f t="shared" si="5"/>
        <v>Sin Valor</v>
      </c>
      <c r="Q122" s="482" t="s">
        <v>612</v>
      </c>
      <c r="R122" s="483">
        <f>IF(Q122=[1]Listas!F$4,[1]Listas!G$4,IF(Q122=[1]Listas!F$5,[1]Listas!G$5,IF(Q122=[1]Listas!F$6,[1]Listas!G$6,[1]Listas!G$7)))</f>
        <v>10</v>
      </c>
      <c r="S122" s="481">
        <f t="shared" si="6"/>
        <v>0</v>
      </c>
      <c r="T122" s="481" t="str">
        <f t="shared" si="7"/>
        <v>Mantener</v>
      </c>
      <c r="U122" s="481" t="str">
        <f>IF(S122&gt;=[1]Listas!AE$4,[1]Listas!AF$4,IF(S122&gt;=[1]Listas!AE$5,[1]Listas!AF$5,[1]Listas!AF$6))</f>
        <v>Aceptable</v>
      </c>
      <c r="V122" s="484">
        <v>1</v>
      </c>
      <c r="W122" s="484">
        <v>0</v>
      </c>
      <c r="X122" s="484">
        <v>0</v>
      </c>
      <c r="Y122" s="479" t="s">
        <v>637</v>
      </c>
      <c r="Z122" s="478" t="s">
        <v>604</v>
      </c>
      <c r="AA122" s="479"/>
      <c r="AB122" s="479"/>
      <c r="AC122" s="491"/>
      <c r="AD122" s="485" t="s">
        <v>638</v>
      </c>
      <c r="AE122" s="479"/>
    </row>
    <row r="123" spans="1:31" ht="38.25" hidden="1" x14ac:dyDescent="0.2">
      <c r="A123" s="477"/>
      <c r="B123" s="477"/>
      <c r="C123" s="478" t="s">
        <v>604</v>
      </c>
      <c r="D123" s="478" t="s">
        <v>704</v>
      </c>
      <c r="E123" s="479" t="s">
        <v>708</v>
      </c>
      <c r="F123" s="478" t="s">
        <v>607</v>
      </c>
      <c r="G123" s="479" t="s">
        <v>634</v>
      </c>
      <c r="H123" s="479"/>
      <c r="I123" s="479"/>
      <c r="J123" s="479"/>
      <c r="K123" s="478" t="s">
        <v>610</v>
      </c>
      <c r="L123" s="480">
        <f>IF(K123=[1]Listas!B$4,[1]Listas!C$4,IF(K123=[1]Listas!B$5,[1]Listas!C$5,IF(K123=[1]Listas!B$6,[1]Listas!C$6,[1]Listas!C$7)))</f>
        <v>0</v>
      </c>
      <c r="M123" s="478" t="s">
        <v>636</v>
      </c>
      <c r="N123" s="480">
        <f>IF(M123=[1]Listas!D$4,[1]Listas!E$4,IF(M123=[1]Listas!D$5,[1]Listas!E$5,IF(M123=[1]Listas!D$6,[1]Listas!E$6,[1]Listas!E$7)))</f>
        <v>2</v>
      </c>
      <c r="O123" s="481">
        <f t="shared" si="4"/>
        <v>0</v>
      </c>
      <c r="P123" s="481" t="str">
        <f t="shared" si="5"/>
        <v>Sin Valor</v>
      </c>
      <c r="Q123" s="482" t="s">
        <v>612</v>
      </c>
      <c r="R123" s="483">
        <f>IF(Q123=[1]Listas!F$4,[1]Listas!G$4,IF(Q123=[1]Listas!F$5,[1]Listas!G$5,IF(Q123=[1]Listas!F$6,[1]Listas!G$6,[1]Listas!G$7)))</f>
        <v>10</v>
      </c>
      <c r="S123" s="481">
        <f t="shared" si="6"/>
        <v>0</v>
      </c>
      <c r="T123" s="481" t="str">
        <f t="shared" si="7"/>
        <v>Mantener</v>
      </c>
      <c r="U123" s="481" t="str">
        <f>IF(S123&gt;=[1]Listas!AE$4,[1]Listas!AF$4,IF(S123&gt;=[1]Listas!AE$5,[1]Listas!AF$5,[1]Listas!AF$6))</f>
        <v>Aceptable</v>
      </c>
      <c r="V123" s="484">
        <v>2</v>
      </c>
      <c r="W123" s="484">
        <v>0</v>
      </c>
      <c r="X123" s="484">
        <v>0</v>
      </c>
      <c r="Y123" s="479" t="s">
        <v>637</v>
      </c>
      <c r="Z123" s="478" t="s">
        <v>604</v>
      </c>
      <c r="AA123" s="479"/>
      <c r="AB123" s="479"/>
      <c r="AC123" s="491"/>
      <c r="AD123" s="485" t="s">
        <v>638</v>
      </c>
      <c r="AE123" s="479"/>
    </row>
    <row r="124" spans="1:31" ht="76.5" hidden="1" x14ac:dyDescent="0.2">
      <c r="A124" s="477"/>
      <c r="B124" s="477"/>
      <c r="C124" s="478" t="s">
        <v>604</v>
      </c>
      <c r="D124" s="478" t="s">
        <v>639</v>
      </c>
      <c r="E124" s="479" t="s">
        <v>640</v>
      </c>
      <c r="F124" s="478" t="s">
        <v>641</v>
      </c>
      <c r="G124" s="479" t="s">
        <v>642</v>
      </c>
      <c r="H124" s="479" t="s">
        <v>643</v>
      </c>
      <c r="I124" s="479" t="s">
        <v>644</v>
      </c>
      <c r="J124" s="479"/>
      <c r="K124" s="478" t="s">
        <v>580</v>
      </c>
      <c r="L124" s="480">
        <f>IF(K124=[1]Listas!B$4,[1]Listas!C$4,IF(K124=[1]Listas!B$5,[1]Listas!C$5,IF(K124=[1]Listas!B$6,[1]Listas!C$6,[1]Listas!C$7)))</f>
        <v>2</v>
      </c>
      <c r="M124" s="478" t="s">
        <v>611</v>
      </c>
      <c r="N124" s="480">
        <f>IF(M124=[1]Listas!D$4,[1]Listas!E$4,IF(M124=[1]Listas!D$5,[1]Listas!E$5,IF(M124=[1]Listas!D$6,[1]Listas!E$6,[1]Listas!E$7)))</f>
        <v>3</v>
      </c>
      <c r="O124" s="481">
        <f t="shared" si="4"/>
        <v>6</v>
      </c>
      <c r="P124" s="481" t="str">
        <f t="shared" si="5"/>
        <v>Medio</v>
      </c>
      <c r="Q124" s="482" t="s">
        <v>645</v>
      </c>
      <c r="R124" s="483">
        <f>IF(Q124=[1]Listas!F$4,[1]Listas!G$4,IF(Q124=[1]Listas!F$5,[1]Listas!G$5,IF(Q124=[1]Listas!F$6,[1]Listas!G$6,[1]Listas!G$7)))</f>
        <v>25</v>
      </c>
      <c r="S124" s="481">
        <f t="shared" si="6"/>
        <v>150</v>
      </c>
      <c r="T124" s="481" t="str">
        <f t="shared" si="7"/>
        <v>Corregir</v>
      </c>
      <c r="U124" s="481" t="str">
        <f>IF(S124&gt;=[1]Listas!AE$4,[1]Listas!AF$4,IF(S124&gt;=[1]Listas!AE$5,[1]Listas!AF$5,[1]Listas!AF$6))</f>
        <v>Aceptable con control</v>
      </c>
      <c r="V124" s="484">
        <v>1</v>
      </c>
      <c r="W124" s="484">
        <v>0</v>
      </c>
      <c r="X124" s="484">
        <v>0</v>
      </c>
      <c r="Y124" s="479" t="s">
        <v>646</v>
      </c>
      <c r="Z124" s="478" t="s">
        <v>604</v>
      </c>
      <c r="AA124" s="479"/>
      <c r="AB124" s="479"/>
      <c r="AC124" s="479" t="s">
        <v>644</v>
      </c>
      <c r="AD124" s="485" t="s">
        <v>647</v>
      </c>
      <c r="AE124" s="479"/>
    </row>
    <row r="125" spans="1:31" ht="76.5" hidden="1" x14ac:dyDescent="0.2">
      <c r="A125" s="477"/>
      <c r="B125" s="477"/>
      <c r="C125" s="478" t="s">
        <v>604</v>
      </c>
      <c r="D125" s="478" t="s">
        <v>648</v>
      </c>
      <c r="E125" s="479" t="s">
        <v>649</v>
      </c>
      <c r="F125" s="478" t="s">
        <v>641</v>
      </c>
      <c r="G125" s="479" t="s">
        <v>650</v>
      </c>
      <c r="H125" s="479"/>
      <c r="I125" s="479"/>
      <c r="J125" s="479" t="s">
        <v>651</v>
      </c>
      <c r="K125" s="478" t="s">
        <v>580</v>
      </c>
      <c r="L125" s="480">
        <f>IF(K125=[1]Listas!B$4,[1]Listas!C$4,IF(K125=[1]Listas!B$5,[1]Listas!C$5,IF(K125=[1]Listas!B$6,[1]Listas!C$6,[1]Listas!C$7)))</f>
        <v>2</v>
      </c>
      <c r="M125" s="478" t="s">
        <v>611</v>
      </c>
      <c r="N125" s="480">
        <f>IF(M125=[1]Listas!D$4,[1]Listas!E$4,IF(M125=[1]Listas!D$5,[1]Listas!E$5,IF(M125=[1]Listas!D$6,[1]Listas!E$6,[1]Listas!E$7)))</f>
        <v>3</v>
      </c>
      <c r="O125" s="481">
        <f t="shared" si="4"/>
        <v>6</v>
      </c>
      <c r="P125" s="481" t="str">
        <f t="shared" si="5"/>
        <v>Medio</v>
      </c>
      <c r="Q125" s="482" t="s">
        <v>645</v>
      </c>
      <c r="R125" s="483">
        <f>IF(Q125=[1]Listas!F$4,[1]Listas!G$4,IF(Q125=[1]Listas!F$5,[1]Listas!G$5,IF(Q125=[1]Listas!F$6,[1]Listas!G$6,[1]Listas!G$7)))</f>
        <v>25</v>
      </c>
      <c r="S125" s="481">
        <f t="shared" si="6"/>
        <v>150</v>
      </c>
      <c r="T125" s="481" t="str">
        <f t="shared" si="7"/>
        <v>Corregir</v>
      </c>
      <c r="U125" s="481" t="str">
        <f>IF(S125&gt;=[1]Listas!AE$4,[1]Listas!AF$4,IF(S125&gt;=[1]Listas!AE$5,[1]Listas!AF$5,[1]Listas!AF$6))</f>
        <v>Aceptable con control</v>
      </c>
      <c r="V125" s="484">
        <v>1</v>
      </c>
      <c r="W125" s="484">
        <v>0</v>
      </c>
      <c r="X125" s="484">
        <v>0</v>
      </c>
      <c r="Y125" s="479" t="s">
        <v>652</v>
      </c>
      <c r="Z125" s="478" t="s">
        <v>63</v>
      </c>
      <c r="AA125" s="479"/>
      <c r="AB125" s="479"/>
      <c r="AC125" s="479" t="s">
        <v>653</v>
      </c>
      <c r="AD125" s="485" t="s">
        <v>647</v>
      </c>
      <c r="AE125" s="479"/>
    </row>
    <row r="126" spans="1:31" ht="38.25" hidden="1" x14ac:dyDescent="0.2">
      <c r="A126" s="477"/>
      <c r="B126" s="477"/>
      <c r="C126" s="478" t="s">
        <v>604</v>
      </c>
      <c r="D126" s="478" t="s">
        <v>654</v>
      </c>
      <c r="E126" s="479" t="s">
        <v>655</v>
      </c>
      <c r="F126" s="478" t="s">
        <v>656</v>
      </c>
      <c r="G126" s="479" t="s">
        <v>657</v>
      </c>
      <c r="H126" s="479" t="s">
        <v>658</v>
      </c>
      <c r="I126" s="479"/>
      <c r="J126" s="479"/>
      <c r="K126" s="478" t="s">
        <v>610</v>
      </c>
      <c r="L126" s="480">
        <f>IF(K126=[1]Listas!B$4,[1]Listas!C$4,IF(K126=[1]Listas!B$5,[1]Listas!C$5,IF(K126=[1]Listas!B$6,[1]Listas!C$6,[1]Listas!C$7)))</f>
        <v>0</v>
      </c>
      <c r="M126" s="478" t="s">
        <v>611</v>
      </c>
      <c r="N126" s="480">
        <f>IF(M126=[1]Listas!D$4,[1]Listas!E$4,IF(M126=[1]Listas!D$5,[1]Listas!E$5,IF(M126=[1]Listas!D$6,[1]Listas!E$6,[1]Listas!E$7)))</f>
        <v>3</v>
      </c>
      <c r="O126" s="481">
        <f t="shared" si="4"/>
        <v>0</v>
      </c>
      <c r="P126" s="481" t="str">
        <f t="shared" si="5"/>
        <v>Sin Valor</v>
      </c>
      <c r="Q126" s="482" t="s">
        <v>645</v>
      </c>
      <c r="R126" s="483">
        <f>IF(Q126=[1]Listas!F$4,[1]Listas!G$4,IF(Q126=[1]Listas!F$5,[1]Listas!G$5,IF(Q126=[1]Listas!F$6,[1]Listas!G$6,[1]Listas!G$7)))</f>
        <v>25</v>
      </c>
      <c r="S126" s="481">
        <f t="shared" si="6"/>
        <v>0</v>
      </c>
      <c r="T126" s="481" t="str">
        <f t="shared" si="7"/>
        <v>Mantener</v>
      </c>
      <c r="U126" s="481" t="str">
        <f>IF(S126&gt;=[1]Listas!AE$4,[1]Listas!AF$4,IF(S126&gt;=[1]Listas!AE$5,[1]Listas!AF$5,[1]Listas!AF$6))</f>
        <v>Aceptable</v>
      </c>
      <c r="V126" s="484">
        <v>1</v>
      </c>
      <c r="W126" s="484">
        <v>0</v>
      </c>
      <c r="X126" s="484">
        <v>0</v>
      </c>
      <c r="Y126" s="479" t="s">
        <v>659</v>
      </c>
      <c r="Z126" s="478" t="s">
        <v>63</v>
      </c>
      <c r="AA126" s="479"/>
      <c r="AB126" s="479"/>
      <c r="AC126" s="491"/>
      <c r="AD126" s="479" t="s">
        <v>660</v>
      </c>
      <c r="AE126" s="491"/>
    </row>
    <row r="127" spans="1:31" ht="38.25" hidden="1" x14ac:dyDescent="0.2">
      <c r="A127" s="477"/>
      <c r="B127" s="477"/>
      <c r="C127" s="478" t="s">
        <v>604</v>
      </c>
      <c r="D127" s="478" t="s">
        <v>661</v>
      </c>
      <c r="E127" s="479" t="s">
        <v>662</v>
      </c>
      <c r="F127" s="478" t="s">
        <v>663</v>
      </c>
      <c r="G127" s="479" t="s">
        <v>664</v>
      </c>
      <c r="H127" s="479"/>
      <c r="I127" s="479"/>
      <c r="J127" s="479"/>
      <c r="K127" s="478" t="s">
        <v>610</v>
      </c>
      <c r="L127" s="480">
        <f>IF(K127=[1]Listas!B$4,[1]Listas!C$4,IF(K127=[1]Listas!B$5,[1]Listas!C$5,IF(K127=[1]Listas!B$6,[1]Listas!C$6,[1]Listas!C$7)))</f>
        <v>0</v>
      </c>
      <c r="M127" s="478" t="s">
        <v>665</v>
      </c>
      <c r="N127" s="480">
        <f>IF(M127=[1]Listas!D$4,[1]Listas!E$4,IF(M127=[1]Listas!D$5,[1]Listas!E$5,IF(M127=[1]Listas!D$6,[1]Listas!E$6,[1]Listas!E$7)))</f>
        <v>1</v>
      </c>
      <c r="O127" s="481">
        <f t="shared" si="4"/>
        <v>0</v>
      </c>
      <c r="P127" s="481" t="str">
        <f t="shared" si="5"/>
        <v>Sin Valor</v>
      </c>
      <c r="Q127" s="482" t="s">
        <v>612</v>
      </c>
      <c r="R127" s="483">
        <f>IF(Q127=[1]Listas!F$4,[1]Listas!G$4,IF(Q127=[1]Listas!F$5,[1]Listas!G$5,IF(Q127=[1]Listas!F$6,[1]Listas!G$6,[1]Listas!G$7)))</f>
        <v>10</v>
      </c>
      <c r="S127" s="481">
        <f t="shared" si="6"/>
        <v>0</v>
      </c>
      <c r="T127" s="481" t="str">
        <f t="shared" si="7"/>
        <v>Mantener</v>
      </c>
      <c r="U127" s="481" t="str">
        <f>IF(S127&gt;=[1]Listas!AE$4,[1]Listas!AF$4,IF(S127&gt;=[1]Listas!AE$5,[1]Listas!AF$5,[1]Listas!AF$6))</f>
        <v>Aceptable</v>
      </c>
      <c r="V127" s="484">
        <v>1</v>
      </c>
      <c r="W127" s="484">
        <v>0</v>
      </c>
      <c r="X127" s="484">
        <v>0</v>
      </c>
      <c r="Y127" s="479" t="s">
        <v>664</v>
      </c>
      <c r="Z127" s="478" t="s">
        <v>604</v>
      </c>
      <c r="AA127" s="479"/>
      <c r="AB127" s="479"/>
      <c r="AC127" s="479"/>
      <c r="AD127" s="479" t="s">
        <v>666</v>
      </c>
      <c r="AE127" s="479"/>
    </row>
    <row r="128" spans="1:31" ht="38.25" hidden="1" x14ac:dyDescent="0.2">
      <c r="A128" s="477"/>
      <c r="B128" s="477"/>
      <c r="C128" s="478" t="s">
        <v>604</v>
      </c>
      <c r="D128" s="478" t="s">
        <v>667</v>
      </c>
      <c r="E128" s="479" t="s">
        <v>668</v>
      </c>
      <c r="F128" s="478" t="s">
        <v>663</v>
      </c>
      <c r="G128" s="479" t="s">
        <v>669</v>
      </c>
      <c r="H128" s="479"/>
      <c r="I128" s="479" t="s">
        <v>670</v>
      </c>
      <c r="J128" s="479"/>
      <c r="K128" s="478" t="s">
        <v>610</v>
      </c>
      <c r="L128" s="480">
        <f>IF(K128=[1]Listas!B$4,[1]Listas!C$4,IF(K128=[1]Listas!B$5,[1]Listas!C$5,IF(K128=[1]Listas!B$6,[1]Listas!C$6,[1]Listas!C$7)))</f>
        <v>0</v>
      </c>
      <c r="M128" s="478" t="s">
        <v>665</v>
      </c>
      <c r="N128" s="480">
        <f>IF(M128=[1]Listas!D$4,[1]Listas!E$4,IF(M128=[1]Listas!D$5,[1]Listas!E$5,IF(M128=[1]Listas!D$6,[1]Listas!E$6,[1]Listas!E$7)))</f>
        <v>1</v>
      </c>
      <c r="O128" s="481">
        <f t="shared" si="4"/>
        <v>0</v>
      </c>
      <c r="P128" s="481" t="str">
        <f t="shared" si="5"/>
        <v>Sin Valor</v>
      </c>
      <c r="Q128" s="482" t="s">
        <v>612</v>
      </c>
      <c r="R128" s="483">
        <f>IF(Q128=[1]Listas!F$4,[1]Listas!G$4,IF(Q128=[1]Listas!F$5,[1]Listas!G$5,IF(Q128=[1]Listas!F$6,[1]Listas!G$6,[1]Listas!G$7)))</f>
        <v>10</v>
      </c>
      <c r="S128" s="481">
        <f t="shared" si="6"/>
        <v>0</v>
      </c>
      <c r="T128" s="481" t="str">
        <f t="shared" si="7"/>
        <v>Mantener</v>
      </c>
      <c r="U128" s="481" t="str">
        <f>IF(S128&gt;=[1]Listas!AE$4,[1]Listas!AF$4,IF(S128&gt;=[1]Listas!AE$5,[1]Listas!AF$5,[1]Listas!AF$6))</f>
        <v>Aceptable</v>
      </c>
      <c r="V128" s="484">
        <v>1</v>
      </c>
      <c r="W128" s="484">
        <v>0</v>
      </c>
      <c r="X128" s="484">
        <v>0</v>
      </c>
      <c r="Y128" s="479" t="s">
        <v>669</v>
      </c>
      <c r="Z128" s="478" t="s">
        <v>604</v>
      </c>
      <c r="AA128" s="479"/>
      <c r="AB128" s="479"/>
      <c r="AC128" s="479" t="s">
        <v>671</v>
      </c>
      <c r="AD128" s="479"/>
      <c r="AE128" s="479"/>
    </row>
    <row r="129" spans="1:31" ht="51" hidden="1" x14ac:dyDescent="0.2">
      <c r="A129" s="477"/>
      <c r="B129" s="477"/>
      <c r="C129" s="478" t="s">
        <v>604</v>
      </c>
      <c r="D129" s="478" t="s">
        <v>672</v>
      </c>
      <c r="E129" s="479" t="s">
        <v>673</v>
      </c>
      <c r="F129" s="478" t="s">
        <v>656</v>
      </c>
      <c r="G129" s="479" t="s">
        <v>674</v>
      </c>
      <c r="H129" s="479"/>
      <c r="I129" s="479" t="s">
        <v>675</v>
      </c>
      <c r="J129" s="479"/>
      <c r="K129" s="478" t="s">
        <v>610</v>
      </c>
      <c r="L129" s="480">
        <f>IF(K129=[1]Listas!B$4,[1]Listas!C$4,IF(K129=[1]Listas!B$5,[1]Listas!C$5,IF(K129=[1]Listas!B$6,[1]Listas!C$6,[1]Listas!C$7)))</f>
        <v>0</v>
      </c>
      <c r="M129" s="478" t="s">
        <v>665</v>
      </c>
      <c r="N129" s="480">
        <f>IF(M129=[1]Listas!D$4,[1]Listas!E$4,IF(M129=[1]Listas!D$5,[1]Listas!E$5,IF(M129=[1]Listas!D$6,[1]Listas!E$6,[1]Listas!E$7)))</f>
        <v>1</v>
      </c>
      <c r="O129" s="481">
        <f t="shared" si="4"/>
        <v>0</v>
      </c>
      <c r="P129" s="481" t="str">
        <f t="shared" si="5"/>
        <v>Sin Valor</v>
      </c>
      <c r="Q129" s="482" t="s">
        <v>676</v>
      </c>
      <c r="R129" s="483">
        <f>IF(Q129=[1]Listas!F$4,[1]Listas!G$4,IF(Q129=[1]Listas!F$5,[1]Listas!G$5,IF(Q129=[1]Listas!F$6,[1]Listas!G$6,[1]Listas!G$7)))</f>
        <v>100</v>
      </c>
      <c r="S129" s="481">
        <f t="shared" si="6"/>
        <v>0</v>
      </c>
      <c r="T129" s="481" t="str">
        <f t="shared" si="7"/>
        <v>Mantener</v>
      </c>
      <c r="U129" s="481" t="str">
        <f>IF(S129&gt;=[1]Listas!AE$4,[1]Listas!AF$4,IF(S129&gt;=[1]Listas!AE$5,[1]Listas!AF$5,[1]Listas!AF$6))</f>
        <v>Aceptable</v>
      </c>
      <c r="V129" s="484">
        <v>1</v>
      </c>
      <c r="W129" s="484">
        <v>0</v>
      </c>
      <c r="X129" s="484">
        <v>0</v>
      </c>
      <c r="Y129" s="479" t="s">
        <v>677</v>
      </c>
      <c r="Z129" s="478" t="s">
        <v>604</v>
      </c>
      <c r="AA129" s="479"/>
      <c r="AB129" s="479"/>
      <c r="AC129" s="479"/>
      <c r="AD129" s="479" t="s">
        <v>678</v>
      </c>
      <c r="AE129" s="479"/>
    </row>
    <row r="130" spans="1:31" s="486" customFormat="1" ht="51" hidden="1" x14ac:dyDescent="0.2">
      <c r="A130" s="477" t="s">
        <v>725</v>
      </c>
      <c r="B130" s="477" t="s">
        <v>707</v>
      </c>
      <c r="C130" s="478" t="s">
        <v>604</v>
      </c>
      <c r="D130" s="478" t="s">
        <v>605</v>
      </c>
      <c r="E130" s="479" t="s">
        <v>606</v>
      </c>
      <c r="F130" s="478" t="s">
        <v>607</v>
      </c>
      <c r="G130" s="479" t="s">
        <v>608</v>
      </c>
      <c r="H130" s="479" t="s">
        <v>609</v>
      </c>
      <c r="I130" s="479"/>
      <c r="J130" s="479"/>
      <c r="K130" s="478" t="s">
        <v>610</v>
      </c>
      <c r="L130" s="480">
        <f>IF(K130=[1]Listas!B$4,[1]Listas!C$4,IF(K130=[1]Listas!B$5,[1]Listas!C$5,IF(K130=[1]Listas!B$6,[1]Listas!C$6,[1]Listas!C$7)))</f>
        <v>0</v>
      </c>
      <c r="M130" s="478" t="s">
        <v>611</v>
      </c>
      <c r="N130" s="480">
        <f>IF(M130=[1]Listas!D$4,[1]Listas!E$4,IF(M130=[1]Listas!D$5,[1]Listas!E$5,IF(M130=[1]Listas!D$6,[1]Listas!E$6,[1]Listas!E$7)))</f>
        <v>3</v>
      </c>
      <c r="O130" s="481">
        <f t="shared" si="4"/>
        <v>0</v>
      </c>
      <c r="P130" s="481" t="str">
        <f t="shared" si="5"/>
        <v>Sin Valor</v>
      </c>
      <c r="Q130" s="482" t="s">
        <v>612</v>
      </c>
      <c r="R130" s="483">
        <f>IF(Q130=[1]Listas!F$4,[1]Listas!G$4,IF(Q130=[1]Listas!F$5,[1]Listas!G$5,IF(Q130=[1]Listas!F$6,[1]Listas!G$6,[1]Listas!G$7)))</f>
        <v>10</v>
      </c>
      <c r="S130" s="481">
        <f t="shared" si="6"/>
        <v>0</v>
      </c>
      <c r="T130" s="481" t="str">
        <f t="shared" si="7"/>
        <v>Mantener</v>
      </c>
      <c r="U130" s="481" t="str">
        <f>IF(S130&gt;=[1]Listas!AE$4,[1]Listas!AF$4,IF(S130&gt;=[1]Listas!AE$5,[1]Listas!AF$5,[1]Listas!AF$6))</f>
        <v>Aceptable</v>
      </c>
      <c r="V130" s="484">
        <v>1</v>
      </c>
      <c r="W130" s="484">
        <v>0</v>
      </c>
      <c r="X130" s="484">
        <v>0</v>
      </c>
      <c r="Y130" s="479" t="s">
        <v>613</v>
      </c>
      <c r="Z130" s="478" t="s">
        <v>604</v>
      </c>
      <c r="AA130" s="479"/>
      <c r="AB130" s="479"/>
      <c r="AC130" s="479"/>
      <c r="AD130" s="485" t="s">
        <v>614</v>
      </c>
      <c r="AE130" s="479"/>
    </row>
    <row r="131" spans="1:31" ht="89.25" hidden="1" x14ac:dyDescent="0.2">
      <c r="A131" s="477"/>
      <c r="B131" s="477"/>
      <c r="C131" s="478" t="s">
        <v>604</v>
      </c>
      <c r="D131" s="478" t="s">
        <v>605</v>
      </c>
      <c r="E131" s="479" t="s">
        <v>615</v>
      </c>
      <c r="F131" s="478" t="s">
        <v>607</v>
      </c>
      <c r="G131" s="479" t="s">
        <v>616</v>
      </c>
      <c r="H131" s="487" t="s">
        <v>617</v>
      </c>
      <c r="I131" s="487" t="s">
        <v>618</v>
      </c>
      <c r="J131" s="487" t="s">
        <v>619</v>
      </c>
      <c r="K131" s="478" t="s">
        <v>580</v>
      </c>
      <c r="L131" s="480">
        <f>IF(K131=[1]Listas!B$4,[1]Listas!C$4,IF(K131=[1]Listas!B$5,[1]Listas!C$5,IF(K131=[1]Listas!B$6,[1]Listas!C$6,[1]Listas!C$7)))</f>
        <v>2</v>
      </c>
      <c r="M131" s="478" t="s">
        <v>620</v>
      </c>
      <c r="N131" s="480">
        <f>IF(M131=[1]Listas!D$4,[1]Listas!E$4,IF(M131=[1]Listas!D$5,[1]Listas!E$5,IF(M131=[1]Listas!D$6,[1]Listas!E$6,[1]Listas!E$7)))</f>
        <v>4</v>
      </c>
      <c r="O131" s="481">
        <f t="shared" si="4"/>
        <v>8</v>
      </c>
      <c r="P131" s="481" t="str">
        <f t="shared" si="5"/>
        <v>Medio</v>
      </c>
      <c r="Q131" s="482" t="s">
        <v>621</v>
      </c>
      <c r="R131" s="483">
        <f>IF(Q131=[1]Listas!F$4,[1]Listas!G$4,IF(Q131=[1]Listas!F$5,[1]Listas!G$5,IF(Q131=[1]Listas!F$6,[1]Listas!G$6,[1]Listas!G$7)))</f>
        <v>60</v>
      </c>
      <c r="S131" s="481">
        <f t="shared" si="6"/>
        <v>480</v>
      </c>
      <c r="T131" s="481" t="str">
        <f t="shared" si="7"/>
        <v>Corregir</v>
      </c>
      <c r="U131" s="481" t="str">
        <f>IF(S131&gt;=[1]Listas!AE$4,[1]Listas!AF$4,IF(S131&gt;=[1]Listas!AE$5,[1]Listas!AF$5,[1]Listas!AF$6))</f>
        <v>Aceptable con control</v>
      </c>
      <c r="V131" s="484">
        <v>1</v>
      </c>
      <c r="W131" s="484">
        <v>0</v>
      </c>
      <c r="X131" s="484">
        <v>0</v>
      </c>
      <c r="Y131" s="479" t="s">
        <v>622</v>
      </c>
      <c r="Z131" s="478" t="s">
        <v>604</v>
      </c>
      <c r="AA131" s="479"/>
      <c r="AB131" s="479"/>
      <c r="AC131" s="479"/>
      <c r="AD131" s="488" t="s">
        <v>623</v>
      </c>
      <c r="AE131" s="489" t="s">
        <v>624</v>
      </c>
    </row>
    <row r="132" spans="1:31" s="486" customFormat="1" ht="51" hidden="1" x14ac:dyDescent="0.2">
      <c r="A132" s="477"/>
      <c r="B132" s="477"/>
      <c r="C132" s="478" t="s">
        <v>604</v>
      </c>
      <c r="D132" s="478" t="s">
        <v>625</v>
      </c>
      <c r="E132" s="479" t="s">
        <v>626</v>
      </c>
      <c r="F132" s="478" t="s">
        <v>607</v>
      </c>
      <c r="G132" s="479" t="s">
        <v>627</v>
      </c>
      <c r="H132" s="479" t="s">
        <v>628</v>
      </c>
      <c r="I132" s="479"/>
      <c r="J132" s="479"/>
      <c r="K132" s="478" t="s">
        <v>580</v>
      </c>
      <c r="L132" s="480">
        <f>IF(K132=[1]Listas!B$4,[1]Listas!C$4,IF(K132=[1]Listas!B$5,[1]Listas!C$5,IF(K132=[1]Listas!B$6,[1]Listas!C$6,[1]Listas!C$7)))</f>
        <v>2</v>
      </c>
      <c r="M132" s="478" t="s">
        <v>620</v>
      </c>
      <c r="N132" s="480">
        <f>IF(M132=[1]Listas!D$4,[1]Listas!E$4,IF(M132=[1]Listas!D$5,[1]Listas!E$5,IF(M132=[1]Listas!D$6,[1]Listas!E$6,[1]Listas!E$7)))</f>
        <v>4</v>
      </c>
      <c r="O132" s="481">
        <f t="shared" si="4"/>
        <v>8</v>
      </c>
      <c r="P132" s="481" t="str">
        <f t="shared" si="5"/>
        <v>Medio</v>
      </c>
      <c r="Q132" s="482" t="s">
        <v>645</v>
      </c>
      <c r="R132" s="483">
        <f>IF(Q132=[1]Listas!F$4,[1]Listas!G$4,IF(Q132=[1]Listas!F$5,[1]Listas!G$5,IF(Q132=[1]Listas!F$6,[1]Listas!G$6,[1]Listas!G$7)))</f>
        <v>25</v>
      </c>
      <c r="S132" s="481">
        <f t="shared" si="6"/>
        <v>200</v>
      </c>
      <c r="T132" s="481" t="str">
        <f t="shared" si="7"/>
        <v>Corregir</v>
      </c>
      <c r="U132" s="481" t="str">
        <f>IF(S132&gt;=[1]Listas!AE$4,[1]Listas!AF$4,IF(S132&gt;=[1]Listas!AE$5,[1]Listas!AF$5,[1]Listas!AF$6))</f>
        <v>Aceptable con control</v>
      </c>
      <c r="V132" s="484">
        <v>1</v>
      </c>
      <c r="W132" s="484">
        <v>0</v>
      </c>
      <c r="X132" s="484">
        <v>0</v>
      </c>
      <c r="Y132" s="479" t="s">
        <v>629</v>
      </c>
      <c r="Z132" s="478" t="s">
        <v>604</v>
      </c>
      <c r="AA132" s="479"/>
      <c r="AB132" s="479"/>
      <c r="AC132" s="485" t="s">
        <v>630</v>
      </c>
      <c r="AD132" s="485" t="s">
        <v>631</v>
      </c>
      <c r="AE132" s="479"/>
    </row>
    <row r="133" spans="1:31" s="486" customFormat="1" ht="38.25" hidden="1" x14ac:dyDescent="0.2">
      <c r="A133" s="477"/>
      <c r="B133" s="477"/>
      <c r="C133" s="478" t="s">
        <v>604</v>
      </c>
      <c r="D133" s="478" t="s">
        <v>632</v>
      </c>
      <c r="E133" s="479" t="s">
        <v>633</v>
      </c>
      <c r="F133" s="478" t="s">
        <v>607</v>
      </c>
      <c r="G133" s="479" t="s">
        <v>634</v>
      </c>
      <c r="H133" s="479"/>
      <c r="I133" s="479"/>
      <c r="J133" s="479" t="s">
        <v>635</v>
      </c>
      <c r="K133" s="478" t="s">
        <v>610</v>
      </c>
      <c r="L133" s="480">
        <f>IF(K133=[1]Listas!B$4,[1]Listas!C$4,IF(K133=[1]Listas!B$5,[1]Listas!C$5,IF(K133=[1]Listas!B$6,[1]Listas!C$6,[1]Listas!C$7)))</f>
        <v>0</v>
      </c>
      <c r="M133" s="478" t="s">
        <v>611</v>
      </c>
      <c r="N133" s="480">
        <f>IF(M133=[1]Listas!D$4,[1]Listas!E$4,IF(M133=[1]Listas!D$5,[1]Listas!E$5,IF(M133=[1]Listas!D$6,[1]Listas!E$6,[1]Listas!E$7)))</f>
        <v>3</v>
      </c>
      <c r="O133" s="481">
        <f t="shared" si="4"/>
        <v>0</v>
      </c>
      <c r="P133" s="481" t="str">
        <f t="shared" si="5"/>
        <v>Sin Valor</v>
      </c>
      <c r="Q133" s="482" t="s">
        <v>612</v>
      </c>
      <c r="R133" s="483">
        <f>IF(Q133=[1]Listas!F$4,[1]Listas!G$4,IF(Q133=[1]Listas!F$5,[1]Listas!G$5,IF(Q133=[1]Listas!F$6,[1]Listas!G$6,[1]Listas!G$7)))</f>
        <v>10</v>
      </c>
      <c r="S133" s="481">
        <f t="shared" si="6"/>
        <v>0</v>
      </c>
      <c r="T133" s="481" t="str">
        <f t="shared" si="7"/>
        <v>Mantener</v>
      </c>
      <c r="U133" s="481" t="str">
        <f>IF(S133&gt;=[1]Listas!AE$4,[1]Listas!AF$4,IF(S133&gt;=[1]Listas!AE$5,[1]Listas!AF$5,[1]Listas!AF$6))</f>
        <v>Aceptable</v>
      </c>
      <c r="V133" s="484">
        <v>1</v>
      </c>
      <c r="W133" s="484">
        <v>0</v>
      </c>
      <c r="X133" s="484">
        <v>0</v>
      </c>
      <c r="Y133" s="479" t="s">
        <v>637</v>
      </c>
      <c r="Z133" s="478" t="s">
        <v>604</v>
      </c>
      <c r="AA133" s="479"/>
      <c r="AB133" s="479"/>
      <c r="AC133" s="491"/>
      <c r="AD133" s="485" t="s">
        <v>638</v>
      </c>
      <c r="AE133" s="479"/>
    </row>
    <row r="134" spans="1:31" ht="38.25" hidden="1" x14ac:dyDescent="0.2">
      <c r="A134" s="477"/>
      <c r="B134" s="477"/>
      <c r="C134" s="478" t="s">
        <v>604</v>
      </c>
      <c r="D134" s="478" t="s">
        <v>704</v>
      </c>
      <c r="E134" s="479" t="s">
        <v>708</v>
      </c>
      <c r="F134" s="478" t="s">
        <v>607</v>
      </c>
      <c r="G134" s="479" t="s">
        <v>634</v>
      </c>
      <c r="H134" s="479"/>
      <c r="I134" s="479"/>
      <c r="J134" s="479"/>
      <c r="K134" s="478" t="s">
        <v>610</v>
      </c>
      <c r="L134" s="480">
        <f>IF(K134=[1]Listas!B$4,[1]Listas!C$4,IF(K134=[1]Listas!B$5,[1]Listas!C$5,IF(K134=[1]Listas!B$6,[1]Listas!C$6,[1]Listas!C$7)))</f>
        <v>0</v>
      </c>
      <c r="M134" s="478" t="s">
        <v>636</v>
      </c>
      <c r="N134" s="480">
        <f>IF(M134=[1]Listas!D$4,[1]Listas!E$4,IF(M134=[1]Listas!D$5,[1]Listas!E$5,IF(M134=[1]Listas!D$6,[1]Listas!E$6,[1]Listas!E$7)))</f>
        <v>2</v>
      </c>
      <c r="O134" s="481">
        <f t="shared" si="4"/>
        <v>0</v>
      </c>
      <c r="P134" s="481" t="str">
        <f t="shared" si="5"/>
        <v>Sin Valor</v>
      </c>
      <c r="Q134" s="482" t="s">
        <v>612</v>
      </c>
      <c r="R134" s="483">
        <f>IF(Q134=[1]Listas!F$4,[1]Listas!G$4,IF(Q134=[1]Listas!F$5,[1]Listas!G$5,IF(Q134=[1]Listas!F$6,[1]Listas!G$6,[1]Listas!G$7)))</f>
        <v>10</v>
      </c>
      <c r="S134" s="481">
        <f t="shared" si="6"/>
        <v>0</v>
      </c>
      <c r="T134" s="481" t="str">
        <f t="shared" si="7"/>
        <v>Mantener</v>
      </c>
      <c r="U134" s="481" t="str">
        <f>IF(S134&gt;=[1]Listas!AE$4,[1]Listas!AF$4,IF(S134&gt;=[1]Listas!AE$5,[1]Listas!AF$5,[1]Listas!AF$6))</f>
        <v>Aceptable</v>
      </c>
      <c r="V134" s="484">
        <v>2</v>
      </c>
      <c r="W134" s="484">
        <v>0</v>
      </c>
      <c r="X134" s="484">
        <v>0</v>
      </c>
      <c r="Y134" s="479" t="s">
        <v>637</v>
      </c>
      <c r="Z134" s="478" t="s">
        <v>604</v>
      </c>
      <c r="AA134" s="479"/>
      <c r="AB134" s="479"/>
      <c r="AC134" s="491"/>
      <c r="AD134" s="485" t="s">
        <v>638</v>
      </c>
      <c r="AE134" s="479"/>
    </row>
    <row r="135" spans="1:31" ht="89.25" hidden="1" x14ac:dyDescent="0.2">
      <c r="A135" s="477"/>
      <c r="B135" s="477"/>
      <c r="C135" s="478" t="s">
        <v>604</v>
      </c>
      <c r="D135" s="478" t="s">
        <v>605</v>
      </c>
      <c r="E135" s="479" t="s">
        <v>615</v>
      </c>
      <c r="F135" s="478" t="s">
        <v>607</v>
      </c>
      <c r="G135" s="479" t="s">
        <v>616</v>
      </c>
      <c r="H135" s="487" t="s">
        <v>617</v>
      </c>
      <c r="I135" s="487" t="s">
        <v>618</v>
      </c>
      <c r="J135" s="487" t="s">
        <v>619</v>
      </c>
      <c r="K135" s="478" t="s">
        <v>580</v>
      </c>
      <c r="L135" s="480">
        <f>IF(K135=[1]Listas!B$4,[1]Listas!C$4,IF(K135=[1]Listas!B$5,[1]Listas!C$5,IF(K135=[1]Listas!B$6,[1]Listas!C$6,[1]Listas!C$7)))</f>
        <v>2</v>
      </c>
      <c r="M135" s="478" t="s">
        <v>620</v>
      </c>
      <c r="N135" s="480">
        <f>IF(M135=[1]Listas!D$4,[1]Listas!E$4,IF(M135=[1]Listas!D$5,[1]Listas!E$5,IF(M135=[1]Listas!D$6,[1]Listas!E$6,[1]Listas!E$7)))</f>
        <v>4</v>
      </c>
      <c r="O135" s="481">
        <f t="shared" si="4"/>
        <v>8</v>
      </c>
      <c r="P135" s="481" t="str">
        <f t="shared" si="5"/>
        <v>Medio</v>
      </c>
      <c r="Q135" s="482" t="s">
        <v>621</v>
      </c>
      <c r="R135" s="483">
        <f>IF(Q135=[1]Listas!F$4,[1]Listas!G$4,IF(Q135=[1]Listas!F$5,[1]Listas!G$5,IF(Q135=[1]Listas!F$6,[1]Listas!G$6,[1]Listas!G$7)))</f>
        <v>60</v>
      </c>
      <c r="S135" s="481">
        <f t="shared" si="6"/>
        <v>480</v>
      </c>
      <c r="T135" s="481" t="str">
        <f t="shared" si="7"/>
        <v>Corregir</v>
      </c>
      <c r="U135" s="481" t="str">
        <f>IF(S135&gt;=[1]Listas!AE$4,[1]Listas!AF$4,IF(S135&gt;=[1]Listas!AE$5,[1]Listas!AF$5,[1]Listas!AF$6))</f>
        <v>Aceptable con control</v>
      </c>
      <c r="V135" s="484">
        <v>1</v>
      </c>
      <c r="W135" s="484">
        <v>0</v>
      </c>
      <c r="X135" s="484">
        <v>0</v>
      </c>
      <c r="Y135" s="479" t="s">
        <v>622</v>
      </c>
      <c r="Z135" s="478" t="s">
        <v>604</v>
      </c>
      <c r="AA135" s="479"/>
      <c r="AB135" s="479"/>
      <c r="AC135" s="479"/>
      <c r="AD135" s="488" t="s">
        <v>623</v>
      </c>
      <c r="AE135" s="489" t="s">
        <v>624</v>
      </c>
    </row>
    <row r="136" spans="1:31" s="486" customFormat="1" ht="76.5" hidden="1" x14ac:dyDescent="0.2">
      <c r="A136" s="477"/>
      <c r="B136" s="477"/>
      <c r="C136" s="478" t="s">
        <v>604</v>
      </c>
      <c r="D136" s="478" t="s">
        <v>639</v>
      </c>
      <c r="E136" s="479" t="s">
        <v>640</v>
      </c>
      <c r="F136" s="478" t="s">
        <v>641</v>
      </c>
      <c r="G136" s="479" t="s">
        <v>642</v>
      </c>
      <c r="H136" s="479" t="s">
        <v>643</v>
      </c>
      <c r="I136" s="479" t="s">
        <v>644</v>
      </c>
      <c r="J136" s="479"/>
      <c r="K136" s="478" t="s">
        <v>580</v>
      </c>
      <c r="L136" s="480">
        <f>IF(K136=[1]Listas!B$4,[1]Listas!C$4,IF(K136=[1]Listas!B$5,[1]Listas!C$5,IF(K136=[1]Listas!B$6,[1]Listas!C$6,[1]Listas!C$7)))</f>
        <v>2</v>
      </c>
      <c r="M136" s="478" t="s">
        <v>611</v>
      </c>
      <c r="N136" s="480">
        <f>IF(M136=[1]Listas!D$4,[1]Listas!E$4,IF(M136=[1]Listas!D$5,[1]Listas!E$5,IF(M136=[1]Listas!D$6,[1]Listas!E$6,[1]Listas!E$7)))</f>
        <v>3</v>
      </c>
      <c r="O136" s="481">
        <f t="shared" si="4"/>
        <v>6</v>
      </c>
      <c r="P136" s="481" t="str">
        <f t="shared" si="5"/>
        <v>Medio</v>
      </c>
      <c r="Q136" s="482" t="s">
        <v>645</v>
      </c>
      <c r="R136" s="483">
        <f>IF(Q136=[1]Listas!F$4,[1]Listas!G$4,IF(Q136=[1]Listas!F$5,[1]Listas!G$5,IF(Q136=[1]Listas!F$6,[1]Listas!G$6,[1]Listas!G$7)))</f>
        <v>25</v>
      </c>
      <c r="S136" s="481">
        <f t="shared" si="6"/>
        <v>150</v>
      </c>
      <c r="T136" s="481" t="str">
        <f t="shared" si="7"/>
        <v>Corregir</v>
      </c>
      <c r="U136" s="481" t="str">
        <f>IF(S136&gt;=[1]Listas!AE$4,[1]Listas!AF$4,IF(S136&gt;=[1]Listas!AE$5,[1]Listas!AF$5,[1]Listas!AF$6))</f>
        <v>Aceptable con control</v>
      </c>
      <c r="V136" s="484">
        <v>1</v>
      </c>
      <c r="W136" s="484">
        <v>0</v>
      </c>
      <c r="X136" s="484">
        <v>0</v>
      </c>
      <c r="Y136" s="479" t="s">
        <v>646</v>
      </c>
      <c r="Z136" s="478" t="s">
        <v>604</v>
      </c>
      <c r="AA136" s="479"/>
      <c r="AB136" s="479"/>
      <c r="AC136" s="479" t="s">
        <v>644</v>
      </c>
      <c r="AD136" s="485" t="s">
        <v>647</v>
      </c>
      <c r="AE136" s="479"/>
    </row>
    <row r="137" spans="1:31" s="486" customFormat="1" ht="76.5" hidden="1" x14ac:dyDescent="0.2">
      <c r="A137" s="477"/>
      <c r="B137" s="477"/>
      <c r="C137" s="478" t="s">
        <v>604</v>
      </c>
      <c r="D137" s="478" t="s">
        <v>648</v>
      </c>
      <c r="E137" s="479" t="s">
        <v>649</v>
      </c>
      <c r="F137" s="478" t="s">
        <v>641</v>
      </c>
      <c r="G137" s="479" t="s">
        <v>650</v>
      </c>
      <c r="H137" s="479"/>
      <c r="I137" s="479"/>
      <c r="J137" s="479" t="s">
        <v>651</v>
      </c>
      <c r="K137" s="478" t="s">
        <v>580</v>
      </c>
      <c r="L137" s="480">
        <f>IF(K137=[1]Listas!B$4,[1]Listas!C$4,IF(K137=[1]Listas!B$5,[1]Listas!C$5,IF(K137=[1]Listas!B$6,[1]Listas!C$6,[1]Listas!C$7)))</f>
        <v>2</v>
      </c>
      <c r="M137" s="478" t="s">
        <v>611</v>
      </c>
      <c r="N137" s="480">
        <f>IF(M137=[1]Listas!D$4,[1]Listas!E$4,IF(M137=[1]Listas!D$5,[1]Listas!E$5,IF(M137=[1]Listas!D$6,[1]Listas!E$6,[1]Listas!E$7)))</f>
        <v>3</v>
      </c>
      <c r="O137" s="481">
        <f t="shared" si="4"/>
        <v>6</v>
      </c>
      <c r="P137" s="481" t="str">
        <f t="shared" si="5"/>
        <v>Medio</v>
      </c>
      <c r="Q137" s="482" t="s">
        <v>645</v>
      </c>
      <c r="R137" s="483">
        <f>IF(Q137=[1]Listas!F$4,[1]Listas!G$4,IF(Q137=[1]Listas!F$5,[1]Listas!G$5,IF(Q137=[1]Listas!F$6,[1]Listas!G$6,[1]Listas!G$7)))</f>
        <v>25</v>
      </c>
      <c r="S137" s="481">
        <f t="shared" si="6"/>
        <v>150</v>
      </c>
      <c r="T137" s="481" t="str">
        <f t="shared" si="7"/>
        <v>Corregir</v>
      </c>
      <c r="U137" s="481" t="str">
        <f>IF(S137&gt;=[1]Listas!AE$4,[1]Listas!AF$4,IF(S137&gt;=[1]Listas!AE$5,[1]Listas!AF$5,[1]Listas!AF$6))</f>
        <v>Aceptable con control</v>
      </c>
      <c r="V137" s="484">
        <v>1</v>
      </c>
      <c r="W137" s="484">
        <v>0</v>
      </c>
      <c r="X137" s="484">
        <v>0</v>
      </c>
      <c r="Y137" s="479" t="s">
        <v>652</v>
      </c>
      <c r="Z137" s="478" t="s">
        <v>63</v>
      </c>
      <c r="AA137" s="479"/>
      <c r="AB137" s="479"/>
      <c r="AC137" s="479" t="s">
        <v>653</v>
      </c>
      <c r="AD137" s="485" t="s">
        <v>647</v>
      </c>
      <c r="AE137" s="479"/>
    </row>
    <row r="138" spans="1:31" s="486" customFormat="1" ht="38.25" hidden="1" x14ac:dyDescent="0.2">
      <c r="A138" s="477"/>
      <c r="B138" s="477"/>
      <c r="C138" s="478" t="s">
        <v>604</v>
      </c>
      <c r="D138" s="478" t="s">
        <v>654</v>
      </c>
      <c r="E138" s="479" t="s">
        <v>655</v>
      </c>
      <c r="F138" s="478" t="s">
        <v>656</v>
      </c>
      <c r="G138" s="479" t="s">
        <v>657</v>
      </c>
      <c r="H138" s="479" t="s">
        <v>658</v>
      </c>
      <c r="I138" s="479"/>
      <c r="J138" s="479"/>
      <c r="K138" s="478" t="s">
        <v>610</v>
      </c>
      <c r="L138" s="480">
        <f>IF(K138=[1]Listas!B$4,[1]Listas!C$4,IF(K138=[1]Listas!B$5,[1]Listas!C$5,IF(K138=[1]Listas!B$6,[1]Listas!C$6,[1]Listas!C$7)))</f>
        <v>0</v>
      </c>
      <c r="M138" s="478" t="s">
        <v>611</v>
      </c>
      <c r="N138" s="480">
        <f>IF(M138=[1]Listas!D$4,[1]Listas!E$4,IF(M138=[1]Listas!D$5,[1]Listas!E$5,IF(M138=[1]Listas!D$6,[1]Listas!E$6,[1]Listas!E$7)))</f>
        <v>3</v>
      </c>
      <c r="O138" s="481">
        <f t="shared" si="4"/>
        <v>0</v>
      </c>
      <c r="P138" s="481" t="str">
        <f t="shared" si="5"/>
        <v>Sin Valor</v>
      </c>
      <c r="Q138" s="482" t="s">
        <v>645</v>
      </c>
      <c r="R138" s="483">
        <f>IF(Q138=[1]Listas!F$4,[1]Listas!G$4,IF(Q138=[1]Listas!F$5,[1]Listas!G$5,IF(Q138=[1]Listas!F$6,[1]Listas!G$6,[1]Listas!G$7)))</f>
        <v>25</v>
      </c>
      <c r="S138" s="481">
        <f t="shared" si="6"/>
        <v>0</v>
      </c>
      <c r="T138" s="481" t="str">
        <f t="shared" si="7"/>
        <v>Mantener</v>
      </c>
      <c r="U138" s="481" t="str">
        <f>IF(S138&gt;=[1]Listas!AE$4,[1]Listas!AF$4,IF(S138&gt;=[1]Listas!AE$5,[1]Listas!AF$5,[1]Listas!AF$6))</f>
        <v>Aceptable</v>
      </c>
      <c r="V138" s="484">
        <v>1</v>
      </c>
      <c r="W138" s="484">
        <v>0</v>
      </c>
      <c r="X138" s="484">
        <v>0</v>
      </c>
      <c r="Y138" s="479" t="s">
        <v>659</v>
      </c>
      <c r="Z138" s="478" t="s">
        <v>63</v>
      </c>
      <c r="AA138" s="479"/>
      <c r="AB138" s="479"/>
      <c r="AC138" s="491"/>
      <c r="AD138" s="479" t="s">
        <v>660</v>
      </c>
      <c r="AE138" s="491"/>
    </row>
    <row r="139" spans="1:31" s="486" customFormat="1" ht="38.25" hidden="1" x14ac:dyDescent="0.2">
      <c r="A139" s="477"/>
      <c r="B139" s="477"/>
      <c r="C139" s="478" t="s">
        <v>604</v>
      </c>
      <c r="D139" s="478" t="s">
        <v>661</v>
      </c>
      <c r="E139" s="479" t="s">
        <v>662</v>
      </c>
      <c r="F139" s="478" t="s">
        <v>663</v>
      </c>
      <c r="G139" s="479" t="s">
        <v>664</v>
      </c>
      <c r="H139" s="479"/>
      <c r="I139" s="479"/>
      <c r="J139" s="479"/>
      <c r="K139" s="478" t="s">
        <v>610</v>
      </c>
      <c r="L139" s="480">
        <f>IF(K139=[1]Listas!B$4,[1]Listas!C$4,IF(K139=[1]Listas!B$5,[1]Listas!C$5,IF(K139=[1]Listas!B$6,[1]Listas!C$6,[1]Listas!C$7)))</f>
        <v>0</v>
      </c>
      <c r="M139" s="478" t="s">
        <v>665</v>
      </c>
      <c r="N139" s="480">
        <f>IF(M139=[1]Listas!D$4,[1]Listas!E$4,IF(M139=[1]Listas!D$5,[1]Listas!E$5,IF(M139=[1]Listas!D$6,[1]Listas!E$6,[1]Listas!E$7)))</f>
        <v>1</v>
      </c>
      <c r="O139" s="481">
        <f t="shared" si="4"/>
        <v>0</v>
      </c>
      <c r="P139" s="481" t="str">
        <f t="shared" si="5"/>
        <v>Sin Valor</v>
      </c>
      <c r="Q139" s="482" t="s">
        <v>612</v>
      </c>
      <c r="R139" s="483">
        <f>IF(Q139=[1]Listas!F$4,[1]Listas!G$4,IF(Q139=[1]Listas!F$5,[1]Listas!G$5,IF(Q139=[1]Listas!F$6,[1]Listas!G$6,[1]Listas!G$7)))</f>
        <v>10</v>
      </c>
      <c r="S139" s="481">
        <f t="shared" si="6"/>
        <v>0</v>
      </c>
      <c r="T139" s="481" t="str">
        <f t="shared" si="7"/>
        <v>Mantener</v>
      </c>
      <c r="U139" s="481" t="str">
        <f>IF(S139&gt;=[1]Listas!AE$4,[1]Listas!AF$4,IF(S139&gt;=[1]Listas!AE$5,[1]Listas!AF$5,[1]Listas!AF$6))</f>
        <v>Aceptable</v>
      </c>
      <c r="V139" s="484">
        <v>1</v>
      </c>
      <c r="W139" s="484">
        <v>0</v>
      </c>
      <c r="X139" s="484">
        <v>0</v>
      </c>
      <c r="Y139" s="479" t="s">
        <v>664</v>
      </c>
      <c r="Z139" s="478" t="s">
        <v>604</v>
      </c>
      <c r="AA139" s="479"/>
      <c r="AB139" s="479"/>
      <c r="AC139" s="479"/>
      <c r="AD139" s="479" t="s">
        <v>666</v>
      </c>
      <c r="AE139" s="479"/>
    </row>
    <row r="140" spans="1:31" s="486" customFormat="1" ht="38.25" hidden="1" x14ac:dyDescent="0.2">
      <c r="A140" s="477"/>
      <c r="B140" s="477"/>
      <c r="C140" s="478" t="s">
        <v>604</v>
      </c>
      <c r="D140" s="478" t="s">
        <v>667</v>
      </c>
      <c r="E140" s="479" t="s">
        <v>668</v>
      </c>
      <c r="F140" s="478" t="s">
        <v>663</v>
      </c>
      <c r="G140" s="479" t="s">
        <v>669</v>
      </c>
      <c r="H140" s="479"/>
      <c r="I140" s="479" t="s">
        <v>670</v>
      </c>
      <c r="J140" s="479"/>
      <c r="K140" s="478" t="s">
        <v>610</v>
      </c>
      <c r="L140" s="480">
        <f>IF(K140=[1]Listas!B$4,[1]Listas!C$4,IF(K140=[1]Listas!B$5,[1]Listas!C$5,IF(K140=[1]Listas!B$6,[1]Listas!C$6,[1]Listas!C$7)))</f>
        <v>0</v>
      </c>
      <c r="M140" s="478" t="s">
        <v>665</v>
      </c>
      <c r="N140" s="480">
        <f>IF(M140=[1]Listas!D$4,[1]Listas!E$4,IF(M140=[1]Listas!D$5,[1]Listas!E$5,IF(M140=[1]Listas!D$6,[1]Listas!E$6,[1]Listas!E$7)))</f>
        <v>1</v>
      </c>
      <c r="O140" s="481">
        <f t="shared" si="4"/>
        <v>0</v>
      </c>
      <c r="P140" s="481" t="str">
        <f t="shared" si="5"/>
        <v>Sin Valor</v>
      </c>
      <c r="Q140" s="482" t="s">
        <v>612</v>
      </c>
      <c r="R140" s="483">
        <f>IF(Q140=[1]Listas!F$4,[1]Listas!G$4,IF(Q140=[1]Listas!F$5,[1]Listas!G$5,IF(Q140=[1]Listas!F$6,[1]Listas!G$6,[1]Listas!G$7)))</f>
        <v>10</v>
      </c>
      <c r="S140" s="481">
        <f t="shared" si="6"/>
        <v>0</v>
      </c>
      <c r="T140" s="481" t="str">
        <f t="shared" si="7"/>
        <v>Mantener</v>
      </c>
      <c r="U140" s="481" t="str">
        <f>IF(S140&gt;=[1]Listas!AE$4,[1]Listas!AF$4,IF(S140&gt;=[1]Listas!AE$5,[1]Listas!AF$5,[1]Listas!AF$6))</f>
        <v>Aceptable</v>
      </c>
      <c r="V140" s="484">
        <v>1</v>
      </c>
      <c r="W140" s="484">
        <v>0</v>
      </c>
      <c r="X140" s="484">
        <v>0</v>
      </c>
      <c r="Y140" s="479" t="s">
        <v>669</v>
      </c>
      <c r="Z140" s="478" t="s">
        <v>604</v>
      </c>
      <c r="AA140" s="479"/>
      <c r="AB140" s="479"/>
      <c r="AC140" s="479" t="s">
        <v>671</v>
      </c>
      <c r="AD140" s="479"/>
      <c r="AE140" s="479"/>
    </row>
    <row r="141" spans="1:31" ht="51" hidden="1" x14ac:dyDescent="0.2">
      <c r="A141" s="477"/>
      <c r="B141" s="477"/>
      <c r="C141" s="478" t="s">
        <v>604</v>
      </c>
      <c r="D141" s="478" t="s">
        <v>696</v>
      </c>
      <c r="E141" s="479" t="s">
        <v>697</v>
      </c>
      <c r="F141" s="478" t="s">
        <v>698</v>
      </c>
      <c r="G141" s="479" t="s">
        <v>699</v>
      </c>
      <c r="H141" s="479"/>
      <c r="I141" s="479"/>
      <c r="J141" s="479"/>
      <c r="K141" s="478" t="s">
        <v>695</v>
      </c>
      <c r="L141" s="480">
        <f>IF(K141=[1]Listas!B$4,[1]Listas!C$4,IF(K141=[1]Listas!B$5,[1]Listas!C$5,IF(K141=[1]Listas!B$6,[1]Listas!C$6,[1]Listas!C$7)))</f>
        <v>6</v>
      </c>
      <c r="M141" s="478" t="s">
        <v>611</v>
      </c>
      <c r="N141" s="480">
        <f>IF(M141=[1]Listas!D$4,[1]Listas!E$4,IF(M141=[1]Listas!D$5,[1]Listas!E$5,IF(M141=[1]Listas!D$6,[1]Listas!E$6,[1]Listas!E$7)))</f>
        <v>3</v>
      </c>
      <c r="O141" s="481">
        <f t="shared" si="4"/>
        <v>18</v>
      </c>
      <c r="P141" s="481" t="str">
        <f t="shared" si="5"/>
        <v>Alto</v>
      </c>
      <c r="Q141" s="482" t="s">
        <v>645</v>
      </c>
      <c r="R141" s="483">
        <f>IF(Q141=[1]Listas!F$4,[1]Listas!G$4,IF(Q141=[1]Listas!F$5,[1]Listas!G$5,IF(Q141=[1]Listas!F$6,[1]Listas!G$6,[1]Listas!G$7)))</f>
        <v>25</v>
      </c>
      <c r="S141" s="481">
        <f t="shared" si="6"/>
        <v>450</v>
      </c>
      <c r="T141" s="481" t="str">
        <f t="shared" si="7"/>
        <v>Corregir</v>
      </c>
      <c r="U141" s="481" t="str">
        <f>IF(S141&gt;=[1]Listas!AE$4,[1]Listas!AF$4,IF(S141&gt;=[1]Listas!AE$5,[1]Listas!AF$5,[1]Listas!AF$6))</f>
        <v>Aceptable con control</v>
      </c>
      <c r="V141" s="484">
        <v>1</v>
      </c>
      <c r="W141" s="484">
        <v>0</v>
      </c>
      <c r="X141" s="484">
        <v>0</v>
      </c>
      <c r="Y141" s="479" t="s">
        <v>699</v>
      </c>
      <c r="Z141" s="478" t="s">
        <v>604</v>
      </c>
      <c r="AA141" s="479"/>
      <c r="AB141" s="479"/>
      <c r="AC141" s="479"/>
      <c r="AD141" s="479" t="s">
        <v>700</v>
      </c>
      <c r="AE141" s="479"/>
    </row>
    <row r="142" spans="1:31" ht="38.25" hidden="1" x14ac:dyDescent="0.2">
      <c r="A142" s="477"/>
      <c r="B142" s="477"/>
      <c r="C142" s="478" t="s">
        <v>604</v>
      </c>
      <c r="D142" s="478" t="s">
        <v>701</v>
      </c>
      <c r="E142" s="479" t="s">
        <v>702</v>
      </c>
      <c r="F142" s="478" t="s">
        <v>656</v>
      </c>
      <c r="G142" s="479" t="s">
        <v>664</v>
      </c>
      <c r="H142" s="479"/>
      <c r="I142" s="479"/>
      <c r="J142" s="479"/>
      <c r="K142" s="478" t="s">
        <v>695</v>
      </c>
      <c r="L142" s="480">
        <f>IF(K142=[1]Listas!B$4,[1]Listas!C$4,IF(K142=[1]Listas!B$5,[1]Listas!C$5,IF(K142=[1]Listas!B$6,[1]Listas!C$6,[1]Listas!C$7)))</f>
        <v>6</v>
      </c>
      <c r="M142" s="478" t="s">
        <v>611</v>
      </c>
      <c r="N142" s="480">
        <f>IF(M142=[1]Listas!D$4,[1]Listas!E$4,IF(M142=[1]Listas!D$5,[1]Listas!E$5,IF(M142=[1]Listas!D$6,[1]Listas!E$6,[1]Listas!E$7)))</f>
        <v>3</v>
      </c>
      <c r="O142" s="481">
        <f t="shared" si="4"/>
        <v>18</v>
      </c>
      <c r="P142" s="481" t="str">
        <f t="shared" si="5"/>
        <v>Alto</v>
      </c>
      <c r="Q142" s="482" t="s">
        <v>645</v>
      </c>
      <c r="R142" s="483">
        <f>IF(Q142=[1]Listas!F$4,[1]Listas!G$4,IF(Q142=[1]Listas!F$5,[1]Listas!G$5,IF(Q142=[1]Listas!F$6,[1]Listas!G$6,[1]Listas!G$7)))</f>
        <v>25</v>
      </c>
      <c r="S142" s="481">
        <f t="shared" si="6"/>
        <v>450</v>
      </c>
      <c r="T142" s="481" t="str">
        <f t="shared" si="7"/>
        <v>Corregir</v>
      </c>
      <c r="U142" s="481" t="str">
        <f>IF(S142&gt;=[1]Listas!AE$4,[1]Listas!AF$4,IF(S142&gt;=[1]Listas!AE$5,[1]Listas!AF$5,[1]Listas!AF$6))</f>
        <v>Aceptable con control</v>
      </c>
      <c r="V142" s="484">
        <v>1</v>
      </c>
      <c r="W142" s="484">
        <v>0</v>
      </c>
      <c r="X142" s="484">
        <v>0</v>
      </c>
      <c r="Y142" s="479" t="s">
        <v>664</v>
      </c>
      <c r="Z142" s="478" t="s">
        <v>604</v>
      </c>
      <c r="AA142" s="479"/>
      <c r="AB142" s="479"/>
      <c r="AC142" s="479"/>
      <c r="AD142" s="479" t="s">
        <v>700</v>
      </c>
      <c r="AE142" s="479"/>
    </row>
    <row r="143" spans="1:31" s="486" customFormat="1" ht="51" hidden="1" x14ac:dyDescent="0.2">
      <c r="A143" s="477"/>
      <c r="B143" s="477"/>
      <c r="C143" s="478" t="s">
        <v>604</v>
      </c>
      <c r="D143" s="478" t="s">
        <v>672</v>
      </c>
      <c r="E143" s="479" t="s">
        <v>673</v>
      </c>
      <c r="F143" s="478" t="s">
        <v>656</v>
      </c>
      <c r="G143" s="479" t="s">
        <v>674</v>
      </c>
      <c r="H143" s="479"/>
      <c r="I143" s="479" t="s">
        <v>675</v>
      </c>
      <c r="J143" s="479"/>
      <c r="K143" s="478" t="s">
        <v>610</v>
      </c>
      <c r="L143" s="480">
        <f>IF(K143=[1]Listas!B$4,[1]Listas!C$4,IF(K143=[1]Listas!B$5,[1]Listas!C$5,IF(K143=[1]Listas!B$6,[1]Listas!C$6,[1]Listas!C$7)))</f>
        <v>0</v>
      </c>
      <c r="M143" s="478" t="s">
        <v>665</v>
      </c>
      <c r="N143" s="480">
        <f>IF(M143=[1]Listas!D$4,[1]Listas!E$4,IF(M143=[1]Listas!D$5,[1]Listas!E$5,IF(M143=[1]Listas!D$6,[1]Listas!E$6,[1]Listas!E$7)))</f>
        <v>1</v>
      </c>
      <c r="O143" s="481">
        <f t="shared" si="4"/>
        <v>0</v>
      </c>
      <c r="P143" s="481" t="str">
        <f t="shared" si="5"/>
        <v>Sin Valor</v>
      </c>
      <c r="Q143" s="482" t="s">
        <v>676</v>
      </c>
      <c r="R143" s="483">
        <f>IF(Q143=[1]Listas!F$4,[1]Listas!G$4,IF(Q143=[1]Listas!F$5,[1]Listas!G$5,IF(Q143=[1]Listas!F$6,[1]Listas!G$6,[1]Listas!G$7)))</f>
        <v>100</v>
      </c>
      <c r="S143" s="481">
        <f t="shared" si="6"/>
        <v>0</v>
      </c>
      <c r="T143" s="481" t="str">
        <f t="shared" si="7"/>
        <v>Mantener</v>
      </c>
      <c r="U143" s="481" t="str">
        <f>IF(S143&gt;=[1]Listas!AE$4,[1]Listas!AF$4,IF(S143&gt;=[1]Listas!AE$5,[1]Listas!AF$5,[1]Listas!AF$6))</f>
        <v>Aceptable</v>
      </c>
      <c r="V143" s="484">
        <v>1</v>
      </c>
      <c r="W143" s="484">
        <v>0</v>
      </c>
      <c r="X143" s="484">
        <v>0</v>
      </c>
      <c r="Y143" s="479" t="s">
        <v>677</v>
      </c>
      <c r="Z143" s="478" t="s">
        <v>604</v>
      </c>
      <c r="AA143" s="479"/>
      <c r="AB143" s="479"/>
      <c r="AC143" s="479"/>
      <c r="AD143" s="479" t="s">
        <v>678</v>
      </c>
      <c r="AE143" s="479"/>
    </row>
    <row r="144" spans="1:31" ht="76.5" hidden="1" x14ac:dyDescent="0.2">
      <c r="A144" s="477" t="s">
        <v>726</v>
      </c>
      <c r="B144" s="477" t="s">
        <v>707</v>
      </c>
      <c r="C144" s="478" t="s">
        <v>604</v>
      </c>
      <c r="D144" s="478" t="s">
        <v>605</v>
      </c>
      <c r="E144" s="479" t="s">
        <v>606</v>
      </c>
      <c r="F144" s="478" t="s">
        <v>607</v>
      </c>
      <c r="G144" s="479" t="s">
        <v>608</v>
      </c>
      <c r="H144" s="479" t="s">
        <v>680</v>
      </c>
      <c r="I144" s="479"/>
      <c r="J144" s="479"/>
      <c r="K144" s="478" t="s">
        <v>610</v>
      </c>
      <c r="L144" s="480">
        <f>IF(K144=[1]Listas!B$4,[1]Listas!C$4,IF(K144=[1]Listas!B$5,[1]Listas!C$5,IF(K144=[1]Listas!B$6,[1]Listas!C$6,[1]Listas!C$7)))</f>
        <v>0</v>
      </c>
      <c r="M144" s="478" t="s">
        <v>611</v>
      </c>
      <c r="N144" s="480">
        <f>IF(M144=[1]Listas!D$4,[1]Listas!E$4,IF(M144=[1]Listas!D$5,[1]Listas!E$5,IF(M144=[1]Listas!D$6,[1]Listas!E$6,[1]Listas!E$7)))</f>
        <v>3</v>
      </c>
      <c r="O144" s="481">
        <f t="shared" si="4"/>
        <v>0</v>
      </c>
      <c r="P144" s="481" t="str">
        <f t="shared" si="5"/>
        <v>Sin Valor</v>
      </c>
      <c r="Q144" s="482" t="s">
        <v>612</v>
      </c>
      <c r="R144" s="483">
        <f>IF(Q144=[1]Listas!F$4,[1]Listas!G$4,IF(Q144=[1]Listas!F$5,[1]Listas!G$5,IF(Q144=[1]Listas!F$6,[1]Listas!G$6,[1]Listas!G$7)))</f>
        <v>10</v>
      </c>
      <c r="S144" s="481">
        <f t="shared" si="6"/>
        <v>0</v>
      </c>
      <c r="T144" s="481" t="str">
        <f t="shared" si="7"/>
        <v>Mantener</v>
      </c>
      <c r="U144" s="481" t="str">
        <f>IF(S144&gt;=[1]Listas!AE$4,[1]Listas!AF$4,IF(S144&gt;=[1]Listas!AE$5,[1]Listas!AF$5,[1]Listas!AF$6))</f>
        <v>Aceptable</v>
      </c>
      <c r="V144" s="484">
        <v>5</v>
      </c>
      <c r="W144" s="484">
        <v>0</v>
      </c>
      <c r="X144" s="484">
        <v>0</v>
      </c>
      <c r="Y144" s="479" t="s">
        <v>613</v>
      </c>
      <c r="Z144" s="478" t="s">
        <v>604</v>
      </c>
      <c r="AA144" s="479"/>
      <c r="AB144" s="479"/>
      <c r="AC144" s="479"/>
      <c r="AD144" s="485" t="s">
        <v>614</v>
      </c>
      <c r="AE144" s="479"/>
    </row>
    <row r="145" spans="1:31" ht="89.25" hidden="1" x14ac:dyDescent="0.2">
      <c r="A145" s="477"/>
      <c r="B145" s="477"/>
      <c r="C145" s="478" t="s">
        <v>604</v>
      </c>
      <c r="D145" s="478" t="s">
        <v>605</v>
      </c>
      <c r="E145" s="479" t="s">
        <v>615</v>
      </c>
      <c r="F145" s="478" t="s">
        <v>607</v>
      </c>
      <c r="G145" s="479" t="s">
        <v>616</v>
      </c>
      <c r="H145" s="487" t="s">
        <v>617</v>
      </c>
      <c r="I145" s="487" t="s">
        <v>618</v>
      </c>
      <c r="J145" s="487" t="s">
        <v>619</v>
      </c>
      <c r="K145" s="478" t="s">
        <v>580</v>
      </c>
      <c r="L145" s="480">
        <f>IF(K145=[1]Listas!B$4,[1]Listas!C$4,IF(K145=[1]Listas!B$5,[1]Listas!C$5,IF(K145=[1]Listas!B$6,[1]Listas!C$6,[1]Listas!C$7)))</f>
        <v>2</v>
      </c>
      <c r="M145" s="478" t="s">
        <v>620</v>
      </c>
      <c r="N145" s="480">
        <f>IF(M145=[1]Listas!D$4,[1]Listas!E$4,IF(M145=[1]Listas!D$5,[1]Listas!E$5,IF(M145=[1]Listas!D$6,[1]Listas!E$6,[1]Listas!E$7)))</f>
        <v>4</v>
      </c>
      <c r="O145" s="481">
        <f>N145*L145</f>
        <v>8</v>
      </c>
      <c r="P145" s="481" t="str">
        <f>IF((O145&gt;=24),"Muy Alto",IF((O145&gt;=10),"Alto",IF((O145&gt;=6),"Medio",IF((O145&gt;=2),"Bajo","Sin Valor"))))</f>
        <v>Medio</v>
      </c>
      <c r="Q145" s="482" t="s">
        <v>621</v>
      </c>
      <c r="R145" s="483">
        <f>IF(Q145=[1]Listas!F$4,[1]Listas!G$4,IF(Q145=[1]Listas!F$5,[1]Listas!G$5,IF(Q145=[1]Listas!F$6,[1]Listas!G$6,[1]Listas!G$7)))</f>
        <v>60</v>
      </c>
      <c r="S145" s="481">
        <f>+R145*O145</f>
        <v>480</v>
      </c>
      <c r="T145" s="481" t="str">
        <f>IF((S145&gt;=600),"Crítico",IF((S145&gt;=150),"Corregir",IF((S145&gt;=40),"Mejorar",IF((S145&lt;=20),"Mantener"))))</f>
        <v>Corregir</v>
      </c>
      <c r="U145" s="481" t="str">
        <f>IF(S145&gt;=[1]Listas!AE$4,[1]Listas!AF$4,IF(S145&gt;=[1]Listas!AE$5,[1]Listas!AF$5,[1]Listas!AF$6))</f>
        <v>Aceptable con control</v>
      </c>
      <c r="V145" s="484">
        <v>1</v>
      </c>
      <c r="W145" s="484">
        <v>0</v>
      </c>
      <c r="X145" s="484">
        <v>0</v>
      </c>
      <c r="Y145" s="479" t="s">
        <v>622</v>
      </c>
      <c r="Z145" s="478" t="s">
        <v>604</v>
      </c>
      <c r="AA145" s="479"/>
      <c r="AB145" s="479"/>
      <c r="AC145" s="479"/>
      <c r="AD145" s="488" t="s">
        <v>623</v>
      </c>
      <c r="AE145" s="489" t="s">
        <v>624</v>
      </c>
    </row>
    <row r="146" spans="1:31" ht="51" hidden="1" x14ac:dyDescent="0.2">
      <c r="A146" s="477"/>
      <c r="B146" s="477"/>
      <c r="C146" s="478" t="s">
        <v>604</v>
      </c>
      <c r="D146" s="478" t="s">
        <v>625</v>
      </c>
      <c r="E146" s="479" t="s">
        <v>626</v>
      </c>
      <c r="F146" s="478" t="s">
        <v>607</v>
      </c>
      <c r="G146" s="479" t="s">
        <v>627</v>
      </c>
      <c r="H146" s="479" t="s">
        <v>628</v>
      </c>
      <c r="I146" s="479"/>
      <c r="J146" s="479"/>
      <c r="K146" s="478" t="s">
        <v>610</v>
      </c>
      <c r="L146" s="480">
        <f>IF(K146=[1]Listas!B$4,[1]Listas!C$4,IF(K146=[1]Listas!B$5,[1]Listas!C$5,IF(K146=[1]Listas!B$6,[1]Listas!C$6,[1]Listas!C$7)))</f>
        <v>0</v>
      </c>
      <c r="M146" s="478" t="s">
        <v>620</v>
      </c>
      <c r="N146" s="480">
        <f>IF(M146=[1]Listas!D$4,[1]Listas!E$4,IF(M146=[1]Listas!D$5,[1]Listas!E$5,IF(M146=[1]Listas!D$6,[1]Listas!E$6,[1]Listas!E$7)))</f>
        <v>4</v>
      </c>
      <c r="O146" s="481">
        <f t="shared" si="4"/>
        <v>0</v>
      </c>
      <c r="P146" s="481" t="str">
        <f t="shared" si="5"/>
        <v>Sin Valor</v>
      </c>
      <c r="Q146" s="482" t="s">
        <v>612</v>
      </c>
      <c r="R146" s="483">
        <f>IF(Q146=[1]Listas!F$4,[1]Listas!G$4,IF(Q146=[1]Listas!F$5,[1]Listas!G$5,IF(Q146=[1]Listas!F$6,[1]Listas!G$6,[1]Listas!G$7)))</f>
        <v>10</v>
      </c>
      <c r="S146" s="481">
        <f t="shared" si="6"/>
        <v>0</v>
      </c>
      <c r="T146" s="481" t="str">
        <f t="shared" si="7"/>
        <v>Mantener</v>
      </c>
      <c r="U146" s="481" t="str">
        <f>IF(S146&gt;=[1]Listas!AE$4,[1]Listas!AF$4,IF(S146&gt;=[1]Listas!AE$5,[1]Listas!AF$5,[1]Listas!AF$6))</f>
        <v>Aceptable</v>
      </c>
      <c r="V146" s="484">
        <v>5</v>
      </c>
      <c r="W146" s="484">
        <v>0</v>
      </c>
      <c r="X146" s="484">
        <v>0</v>
      </c>
      <c r="Y146" s="479" t="s">
        <v>629</v>
      </c>
      <c r="Z146" s="478" t="s">
        <v>604</v>
      </c>
      <c r="AA146" s="479"/>
      <c r="AB146" s="479"/>
      <c r="AC146" s="485" t="s">
        <v>630</v>
      </c>
      <c r="AD146" s="485" t="s">
        <v>631</v>
      </c>
      <c r="AE146" s="479"/>
    </row>
    <row r="147" spans="1:31" ht="63.75" hidden="1" x14ac:dyDescent="0.2">
      <c r="A147" s="477"/>
      <c r="B147" s="477"/>
      <c r="C147" s="478" t="s">
        <v>604</v>
      </c>
      <c r="D147" s="478" t="s">
        <v>681</v>
      </c>
      <c r="E147" s="479" t="s">
        <v>682</v>
      </c>
      <c r="F147" s="478" t="s">
        <v>607</v>
      </c>
      <c r="G147" s="479" t="s">
        <v>634</v>
      </c>
      <c r="H147" s="479"/>
      <c r="I147" s="479"/>
      <c r="J147" s="479"/>
      <c r="K147" s="478" t="s">
        <v>610</v>
      </c>
      <c r="L147" s="480">
        <f>IF(K147=[1]Listas!B$4,[1]Listas!C$4,IF(K147=[1]Listas!B$5,[1]Listas!C$5,IF(K147=[1]Listas!B$6,[1]Listas!C$6,[1]Listas!C$7)))</f>
        <v>0</v>
      </c>
      <c r="M147" s="478" t="s">
        <v>636</v>
      </c>
      <c r="N147" s="480">
        <f>IF(M147=[1]Listas!D$4,[1]Listas!E$4,IF(M147=[1]Listas!D$5,[1]Listas!E$5,IF(M147=[1]Listas!D$6,[1]Listas!E$6,[1]Listas!E$7)))</f>
        <v>2</v>
      </c>
      <c r="O147" s="481">
        <f t="shared" si="4"/>
        <v>0</v>
      </c>
      <c r="P147" s="481" t="str">
        <f t="shared" si="5"/>
        <v>Sin Valor</v>
      </c>
      <c r="Q147" s="482" t="s">
        <v>612</v>
      </c>
      <c r="R147" s="483">
        <f>IF(Q147=[1]Listas!F$4,[1]Listas!G$4,IF(Q147=[1]Listas!F$5,[1]Listas!G$5,IF(Q147=[1]Listas!F$6,[1]Listas!G$6,[1]Listas!G$7)))</f>
        <v>10</v>
      </c>
      <c r="S147" s="481">
        <f t="shared" si="6"/>
        <v>0</v>
      </c>
      <c r="T147" s="481" t="str">
        <f t="shared" si="7"/>
        <v>Mantener</v>
      </c>
      <c r="U147" s="481" t="str">
        <f>IF(S147&gt;=[1]Listas!AE$4,[1]Listas!AF$4,IF(S147&gt;=[1]Listas!AE$5,[1]Listas!AF$5,[1]Listas!AF$6))</f>
        <v>Aceptable</v>
      </c>
      <c r="V147" s="484">
        <v>5</v>
      </c>
      <c r="W147" s="484">
        <v>0</v>
      </c>
      <c r="X147" s="484">
        <v>0</v>
      </c>
      <c r="Y147" s="479" t="s">
        <v>637</v>
      </c>
      <c r="Z147" s="478" t="s">
        <v>604</v>
      </c>
      <c r="AA147" s="479"/>
      <c r="AB147" s="479"/>
      <c r="AC147" s="491"/>
      <c r="AD147" s="485" t="s">
        <v>638</v>
      </c>
      <c r="AE147" s="479"/>
    </row>
    <row r="148" spans="1:31" ht="38.25" hidden="1" x14ac:dyDescent="0.2">
      <c r="A148" s="477"/>
      <c r="B148" s="477"/>
      <c r="C148" s="478" t="s">
        <v>604</v>
      </c>
      <c r="D148" s="478" t="s">
        <v>704</v>
      </c>
      <c r="E148" s="479" t="s">
        <v>708</v>
      </c>
      <c r="F148" s="478" t="s">
        <v>607</v>
      </c>
      <c r="G148" s="479" t="s">
        <v>634</v>
      </c>
      <c r="H148" s="479"/>
      <c r="I148" s="479"/>
      <c r="J148" s="479"/>
      <c r="K148" s="478" t="s">
        <v>610</v>
      </c>
      <c r="L148" s="480">
        <f>IF(K148=[1]Listas!B$4,[1]Listas!C$4,IF(K148=[1]Listas!B$5,[1]Listas!C$5,IF(K148=[1]Listas!B$6,[1]Listas!C$6,[1]Listas!C$7)))</f>
        <v>0</v>
      </c>
      <c r="M148" s="478" t="s">
        <v>636</v>
      </c>
      <c r="N148" s="480">
        <f>IF(M148=[1]Listas!D$4,[1]Listas!E$4,IF(M148=[1]Listas!D$5,[1]Listas!E$5,IF(M148=[1]Listas!D$6,[1]Listas!E$6,[1]Listas!E$7)))</f>
        <v>2</v>
      </c>
      <c r="O148" s="481">
        <f t="shared" ref="O148:O218" si="8">N148*L148</f>
        <v>0</v>
      </c>
      <c r="P148" s="481" t="str">
        <f t="shared" ref="P148:P218" si="9">IF((O148&gt;=24),"Muy Alto",IF((O148&gt;=10),"Alto",IF((O148&gt;=6),"Medio",IF((O148&gt;=2),"Bajo","Sin Valor"))))</f>
        <v>Sin Valor</v>
      </c>
      <c r="Q148" s="482" t="s">
        <v>612</v>
      </c>
      <c r="R148" s="483">
        <f>IF(Q148=[1]Listas!F$4,[1]Listas!G$4,IF(Q148=[1]Listas!F$5,[1]Listas!G$5,IF(Q148=[1]Listas!F$6,[1]Listas!G$6,[1]Listas!G$7)))</f>
        <v>10</v>
      </c>
      <c r="S148" s="481">
        <f t="shared" ref="S148:S218" si="10">+R148*O148</f>
        <v>0</v>
      </c>
      <c r="T148" s="481" t="str">
        <f t="shared" si="7"/>
        <v>Mantener</v>
      </c>
      <c r="U148" s="481" t="str">
        <f>IF(S148&gt;=[1]Listas!AE$4,[1]Listas!AF$4,IF(S148&gt;=[1]Listas!AE$5,[1]Listas!AF$5,[1]Listas!AF$6))</f>
        <v>Aceptable</v>
      </c>
      <c r="V148" s="484">
        <v>5</v>
      </c>
      <c r="W148" s="484">
        <v>0</v>
      </c>
      <c r="X148" s="484">
        <v>0</v>
      </c>
      <c r="Y148" s="479" t="s">
        <v>637</v>
      </c>
      <c r="Z148" s="478" t="s">
        <v>604</v>
      </c>
      <c r="AA148" s="479"/>
      <c r="AB148" s="479"/>
      <c r="AC148" s="491"/>
      <c r="AD148" s="485" t="s">
        <v>638</v>
      </c>
      <c r="AE148" s="479"/>
    </row>
    <row r="149" spans="1:31" ht="76.5" hidden="1" x14ac:dyDescent="0.2">
      <c r="A149" s="477"/>
      <c r="B149" s="477"/>
      <c r="C149" s="478" t="s">
        <v>604</v>
      </c>
      <c r="D149" s="478" t="s">
        <v>639</v>
      </c>
      <c r="E149" s="479" t="s">
        <v>727</v>
      </c>
      <c r="F149" s="478" t="s">
        <v>641</v>
      </c>
      <c r="G149" s="479" t="s">
        <v>642</v>
      </c>
      <c r="H149" s="479"/>
      <c r="I149" s="479"/>
      <c r="J149" s="479" t="s">
        <v>651</v>
      </c>
      <c r="K149" s="478" t="s">
        <v>580</v>
      </c>
      <c r="L149" s="480">
        <f>IF(K149=[1]Listas!B$4,[1]Listas!C$4,IF(K149=[1]Listas!B$5,[1]Listas!C$5,IF(K149=[1]Listas!B$6,[1]Listas!C$6,[1]Listas!C$7)))</f>
        <v>2</v>
      </c>
      <c r="M149" s="478" t="s">
        <v>620</v>
      </c>
      <c r="N149" s="480">
        <f>IF(M149=[1]Listas!D$4,[1]Listas!E$4,IF(M149=[1]Listas!D$5,[1]Listas!E$5,IF(M149=[1]Listas!D$6,[1]Listas!E$6,[1]Listas!E$7)))</f>
        <v>4</v>
      </c>
      <c r="O149" s="481">
        <f t="shared" si="8"/>
        <v>8</v>
      </c>
      <c r="P149" s="481" t="str">
        <f t="shared" si="9"/>
        <v>Medio</v>
      </c>
      <c r="Q149" s="482" t="s">
        <v>645</v>
      </c>
      <c r="R149" s="483">
        <f>IF(Q149=[1]Listas!F$4,[1]Listas!G$4,IF(Q149=[1]Listas!F$5,[1]Listas!G$5,IF(Q149=[1]Listas!F$6,[1]Listas!G$6,[1]Listas!G$7)))</f>
        <v>25</v>
      </c>
      <c r="S149" s="481">
        <f t="shared" si="10"/>
        <v>200</v>
      </c>
      <c r="T149" s="481" t="str">
        <f t="shared" si="7"/>
        <v>Corregir</v>
      </c>
      <c r="U149" s="481" t="str">
        <f>IF(S149&gt;=[1]Listas!AE$4,[1]Listas!AF$4,IF(S149&gt;=[1]Listas!AE$5,[1]Listas!AF$5,[1]Listas!AF$6))</f>
        <v>Aceptable con control</v>
      </c>
      <c r="V149" s="484">
        <v>5</v>
      </c>
      <c r="W149" s="484">
        <v>0</v>
      </c>
      <c r="X149" s="484">
        <v>0</v>
      </c>
      <c r="Y149" s="479" t="s">
        <v>646</v>
      </c>
      <c r="Z149" s="478" t="s">
        <v>604</v>
      </c>
      <c r="AA149" s="479"/>
      <c r="AB149" s="479"/>
      <c r="AC149" s="479"/>
      <c r="AD149" s="485" t="s">
        <v>647</v>
      </c>
      <c r="AE149" s="479"/>
    </row>
    <row r="150" spans="1:31" ht="38.25" hidden="1" x14ac:dyDescent="0.2">
      <c r="A150" s="477"/>
      <c r="B150" s="477"/>
      <c r="C150" s="478" t="s">
        <v>604</v>
      </c>
      <c r="D150" s="478" t="s">
        <v>654</v>
      </c>
      <c r="E150" s="479" t="s">
        <v>655</v>
      </c>
      <c r="F150" s="478" t="s">
        <v>656</v>
      </c>
      <c r="G150" s="479" t="s">
        <v>657</v>
      </c>
      <c r="H150" s="479" t="s">
        <v>658</v>
      </c>
      <c r="I150" s="479"/>
      <c r="J150" s="479"/>
      <c r="K150" s="478" t="s">
        <v>580</v>
      </c>
      <c r="L150" s="480">
        <f>IF(K150=[1]Listas!B$4,[1]Listas!C$4,IF(K150=[1]Listas!B$5,[1]Listas!C$5,IF(K150=[1]Listas!B$6,[1]Listas!C$6,[1]Listas!C$7)))</f>
        <v>2</v>
      </c>
      <c r="M150" s="478" t="s">
        <v>620</v>
      </c>
      <c r="N150" s="480">
        <f>IF(M150=[1]Listas!D$4,[1]Listas!E$4,IF(M150=[1]Listas!D$5,[1]Listas!E$5,IF(M150=[1]Listas!D$6,[1]Listas!E$6,[1]Listas!E$7)))</f>
        <v>4</v>
      </c>
      <c r="O150" s="481">
        <f t="shared" si="8"/>
        <v>8</v>
      </c>
      <c r="P150" s="481" t="str">
        <f t="shared" si="9"/>
        <v>Medio</v>
      </c>
      <c r="Q150" s="482" t="s">
        <v>645</v>
      </c>
      <c r="R150" s="483">
        <f>IF(Q150=[1]Listas!F$4,[1]Listas!G$4,IF(Q150=[1]Listas!F$5,[1]Listas!G$5,IF(Q150=[1]Listas!F$6,[1]Listas!G$6,[1]Listas!G$7)))</f>
        <v>25</v>
      </c>
      <c r="S150" s="481">
        <f t="shared" si="10"/>
        <v>200</v>
      </c>
      <c r="T150" s="481" t="str">
        <f t="shared" si="7"/>
        <v>Corregir</v>
      </c>
      <c r="U150" s="481" t="str">
        <f>IF(S150&gt;=[1]Listas!AE$4,[1]Listas!AF$4,IF(S150&gt;=[1]Listas!AE$5,[1]Listas!AF$5,[1]Listas!AF$6))</f>
        <v>Aceptable con control</v>
      </c>
      <c r="V150" s="484">
        <v>5</v>
      </c>
      <c r="W150" s="484">
        <v>0</v>
      </c>
      <c r="X150" s="484">
        <v>0</v>
      </c>
      <c r="Y150" s="479" t="s">
        <v>659</v>
      </c>
      <c r="Z150" s="478" t="s">
        <v>63</v>
      </c>
      <c r="AA150" s="479"/>
      <c r="AB150" s="479"/>
      <c r="AC150" s="491"/>
      <c r="AD150" s="479" t="s">
        <v>660</v>
      </c>
      <c r="AE150" s="491"/>
    </row>
    <row r="151" spans="1:31" ht="38.25" hidden="1" x14ac:dyDescent="0.2">
      <c r="A151" s="477"/>
      <c r="B151" s="477"/>
      <c r="C151" s="478" t="s">
        <v>604</v>
      </c>
      <c r="D151" s="478" t="s">
        <v>661</v>
      </c>
      <c r="E151" s="479" t="s">
        <v>662</v>
      </c>
      <c r="F151" s="478" t="s">
        <v>663</v>
      </c>
      <c r="G151" s="479" t="s">
        <v>664</v>
      </c>
      <c r="H151" s="479"/>
      <c r="I151" s="479"/>
      <c r="J151" s="479"/>
      <c r="K151" s="478" t="s">
        <v>610</v>
      </c>
      <c r="L151" s="480">
        <f>IF(K151=[1]Listas!B$4,[1]Listas!C$4,IF(K151=[1]Listas!B$5,[1]Listas!C$5,IF(K151=[1]Listas!B$6,[1]Listas!C$6,[1]Listas!C$7)))</f>
        <v>0</v>
      </c>
      <c r="M151" s="478" t="s">
        <v>665</v>
      </c>
      <c r="N151" s="480">
        <f>IF(M151=[1]Listas!D$4,[1]Listas!E$4,IF(M151=[1]Listas!D$5,[1]Listas!E$5,IF(M151=[1]Listas!D$6,[1]Listas!E$6,[1]Listas!E$7)))</f>
        <v>1</v>
      </c>
      <c r="O151" s="481">
        <f t="shared" si="8"/>
        <v>0</v>
      </c>
      <c r="P151" s="481" t="str">
        <f t="shared" si="9"/>
        <v>Sin Valor</v>
      </c>
      <c r="Q151" s="482" t="s">
        <v>612</v>
      </c>
      <c r="R151" s="483">
        <f>IF(Q151=[1]Listas!F$4,[1]Listas!G$4,IF(Q151=[1]Listas!F$5,[1]Listas!G$5,IF(Q151=[1]Listas!F$6,[1]Listas!G$6,[1]Listas!G$7)))</f>
        <v>10</v>
      </c>
      <c r="S151" s="481">
        <f t="shared" si="10"/>
        <v>0</v>
      </c>
      <c r="T151" s="481" t="str">
        <f t="shared" si="7"/>
        <v>Mantener</v>
      </c>
      <c r="U151" s="481" t="str">
        <f>IF(S151&gt;=[1]Listas!AE$4,[1]Listas!AF$4,IF(S151&gt;=[1]Listas!AE$5,[1]Listas!AF$5,[1]Listas!AF$6))</f>
        <v>Aceptable</v>
      </c>
      <c r="V151" s="484">
        <v>5</v>
      </c>
      <c r="W151" s="484">
        <v>0</v>
      </c>
      <c r="X151" s="484">
        <v>0</v>
      </c>
      <c r="Y151" s="479" t="s">
        <v>664</v>
      </c>
      <c r="Z151" s="478" t="s">
        <v>604</v>
      </c>
      <c r="AA151" s="479"/>
      <c r="AB151" s="479"/>
      <c r="AC151" s="479"/>
      <c r="AD151" s="479" t="s">
        <v>666</v>
      </c>
      <c r="AE151" s="479"/>
    </row>
    <row r="152" spans="1:31" ht="38.25" hidden="1" x14ac:dyDescent="0.2">
      <c r="A152" s="477"/>
      <c r="B152" s="477"/>
      <c r="C152" s="478" t="s">
        <v>604</v>
      </c>
      <c r="D152" s="478" t="s">
        <v>667</v>
      </c>
      <c r="E152" s="479" t="s">
        <v>687</v>
      </c>
      <c r="F152" s="478" t="s">
        <v>663</v>
      </c>
      <c r="G152" s="479" t="s">
        <v>669</v>
      </c>
      <c r="H152" s="479"/>
      <c r="I152" s="479" t="s">
        <v>670</v>
      </c>
      <c r="J152" s="479"/>
      <c r="K152" s="478" t="s">
        <v>610</v>
      </c>
      <c r="L152" s="480">
        <f>IF(K152=[1]Listas!B$4,[1]Listas!C$4,IF(K152=[1]Listas!B$5,[1]Listas!C$5,IF(K152=[1]Listas!B$6,[1]Listas!C$6,[1]Listas!C$7)))</f>
        <v>0</v>
      </c>
      <c r="M152" s="478" t="s">
        <v>665</v>
      </c>
      <c r="N152" s="480">
        <f>IF(M152=[1]Listas!D$4,[1]Listas!E$4,IF(M152=[1]Listas!D$5,[1]Listas!E$5,IF(M152=[1]Listas!D$6,[1]Listas!E$6,[1]Listas!E$7)))</f>
        <v>1</v>
      </c>
      <c r="O152" s="481">
        <f t="shared" si="8"/>
        <v>0</v>
      </c>
      <c r="P152" s="481" t="str">
        <f t="shared" si="9"/>
        <v>Sin Valor</v>
      </c>
      <c r="Q152" s="482" t="s">
        <v>612</v>
      </c>
      <c r="R152" s="483">
        <f>IF(Q152=[1]Listas!F$4,[1]Listas!G$4,IF(Q152=[1]Listas!F$5,[1]Listas!G$5,IF(Q152=[1]Listas!F$6,[1]Listas!G$6,[1]Listas!G$7)))</f>
        <v>10</v>
      </c>
      <c r="S152" s="481">
        <f t="shared" si="10"/>
        <v>0</v>
      </c>
      <c r="T152" s="481" t="str">
        <f t="shared" si="7"/>
        <v>Mantener</v>
      </c>
      <c r="U152" s="481" t="str">
        <f>IF(S152&gt;=[1]Listas!AE$4,[1]Listas!AF$4,IF(S152&gt;=[1]Listas!AE$5,[1]Listas!AF$5,[1]Listas!AF$6))</f>
        <v>Aceptable</v>
      </c>
      <c r="V152" s="484">
        <v>5</v>
      </c>
      <c r="W152" s="484">
        <v>0</v>
      </c>
      <c r="X152" s="484">
        <v>0</v>
      </c>
      <c r="Y152" s="479" t="s">
        <v>669</v>
      </c>
      <c r="Z152" s="478" t="s">
        <v>604</v>
      </c>
      <c r="AA152" s="479"/>
      <c r="AB152" s="479"/>
      <c r="AC152" s="479" t="s">
        <v>688</v>
      </c>
      <c r="AD152" s="479"/>
      <c r="AE152" s="479"/>
    </row>
    <row r="153" spans="1:31" ht="51" hidden="1" x14ac:dyDescent="0.2">
      <c r="A153" s="477"/>
      <c r="B153" s="477"/>
      <c r="C153" s="478" t="s">
        <v>604</v>
      </c>
      <c r="D153" s="478" t="s">
        <v>696</v>
      </c>
      <c r="E153" s="479" t="s">
        <v>697</v>
      </c>
      <c r="F153" s="478" t="s">
        <v>698</v>
      </c>
      <c r="G153" s="479" t="s">
        <v>699</v>
      </c>
      <c r="H153" s="479"/>
      <c r="I153" s="479"/>
      <c r="J153" s="479"/>
      <c r="K153" s="478" t="s">
        <v>695</v>
      </c>
      <c r="L153" s="480">
        <f>IF(K153=[1]Listas!B$4,[1]Listas!C$4,IF(K153=[1]Listas!B$5,[1]Listas!C$5,IF(K153=[1]Listas!B$6,[1]Listas!C$6,[1]Listas!C$7)))</f>
        <v>6</v>
      </c>
      <c r="M153" s="478" t="s">
        <v>611</v>
      </c>
      <c r="N153" s="480">
        <f>IF(M153=[1]Listas!D$4,[1]Listas!E$4,IF(M153=[1]Listas!D$5,[1]Listas!E$5,IF(M153=[1]Listas!D$6,[1]Listas!E$6,[1]Listas!E$7)))</f>
        <v>3</v>
      </c>
      <c r="O153" s="481">
        <f t="shared" si="8"/>
        <v>18</v>
      </c>
      <c r="P153" s="481" t="str">
        <f t="shared" si="9"/>
        <v>Alto</v>
      </c>
      <c r="Q153" s="482" t="s">
        <v>645</v>
      </c>
      <c r="R153" s="483">
        <f>IF(Q153=[1]Listas!F$4,[1]Listas!G$4,IF(Q153=[1]Listas!F$5,[1]Listas!G$5,IF(Q153=[1]Listas!F$6,[1]Listas!G$6,[1]Listas!G$7)))</f>
        <v>25</v>
      </c>
      <c r="S153" s="481">
        <f t="shared" si="10"/>
        <v>450</v>
      </c>
      <c r="T153" s="481" t="str">
        <f t="shared" si="7"/>
        <v>Corregir</v>
      </c>
      <c r="U153" s="481" t="str">
        <f>IF(S153&gt;=[1]Listas!AE$4,[1]Listas!AF$4,IF(S153&gt;=[1]Listas!AE$5,[1]Listas!AF$5,[1]Listas!AF$6))</f>
        <v>Aceptable con control</v>
      </c>
      <c r="V153" s="484">
        <v>5</v>
      </c>
      <c r="W153" s="484">
        <v>0</v>
      </c>
      <c r="X153" s="484">
        <v>0</v>
      </c>
      <c r="Y153" s="479" t="s">
        <v>699</v>
      </c>
      <c r="Z153" s="478" t="s">
        <v>604</v>
      </c>
      <c r="AA153" s="479"/>
      <c r="AB153" s="479"/>
      <c r="AC153" s="479"/>
      <c r="AD153" s="479" t="s">
        <v>700</v>
      </c>
      <c r="AE153" s="479"/>
    </row>
    <row r="154" spans="1:31" ht="38.25" hidden="1" x14ac:dyDescent="0.2">
      <c r="A154" s="477"/>
      <c r="B154" s="477"/>
      <c r="C154" s="478" t="s">
        <v>604</v>
      </c>
      <c r="D154" s="478" t="s">
        <v>701</v>
      </c>
      <c r="E154" s="479" t="s">
        <v>702</v>
      </c>
      <c r="F154" s="478" t="s">
        <v>656</v>
      </c>
      <c r="G154" s="479" t="s">
        <v>664</v>
      </c>
      <c r="H154" s="479"/>
      <c r="I154" s="479"/>
      <c r="J154" s="479"/>
      <c r="K154" s="478" t="s">
        <v>695</v>
      </c>
      <c r="L154" s="480">
        <f>IF(K154=[1]Listas!B$4,[1]Listas!C$4,IF(K154=[1]Listas!B$5,[1]Listas!C$5,IF(K154=[1]Listas!B$6,[1]Listas!C$6,[1]Listas!C$7)))</f>
        <v>6</v>
      </c>
      <c r="M154" s="478" t="s">
        <v>611</v>
      </c>
      <c r="N154" s="480">
        <f>IF(M154=[1]Listas!D$4,[1]Listas!E$4,IF(M154=[1]Listas!D$5,[1]Listas!E$5,IF(M154=[1]Listas!D$6,[1]Listas!E$6,[1]Listas!E$7)))</f>
        <v>3</v>
      </c>
      <c r="O154" s="481">
        <f t="shared" si="8"/>
        <v>18</v>
      </c>
      <c r="P154" s="481" t="str">
        <f t="shared" si="9"/>
        <v>Alto</v>
      </c>
      <c r="Q154" s="482" t="s">
        <v>645</v>
      </c>
      <c r="R154" s="483">
        <f>IF(Q154=[1]Listas!F$4,[1]Listas!G$4,IF(Q154=[1]Listas!F$5,[1]Listas!G$5,IF(Q154=[1]Listas!F$6,[1]Listas!G$6,[1]Listas!G$7)))</f>
        <v>25</v>
      </c>
      <c r="S154" s="481">
        <f t="shared" si="10"/>
        <v>450</v>
      </c>
      <c r="T154" s="481" t="str">
        <f t="shared" si="7"/>
        <v>Corregir</v>
      </c>
      <c r="U154" s="481" t="str">
        <f>IF(S154&gt;=[1]Listas!AE$4,[1]Listas!AF$4,IF(S154&gt;=[1]Listas!AE$5,[1]Listas!AF$5,[1]Listas!AF$6))</f>
        <v>Aceptable con control</v>
      </c>
      <c r="V154" s="484">
        <v>5</v>
      </c>
      <c r="W154" s="484">
        <v>0</v>
      </c>
      <c r="X154" s="484">
        <v>0</v>
      </c>
      <c r="Y154" s="479" t="s">
        <v>664</v>
      </c>
      <c r="Z154" s="478" t="s">
        <v>604</v>
      </c>
      <c r="AA154" s="479"/>
      <c r="AB154" s="479"/>
      <c r="AC154" s="479"/>
      <c r="AD154" s="479" t="s">
        <v>700</v>
      </c>
      <c r="AE154" s="479"/>
    </row>
    <row r="155" spans="1:31" ht="51" hidden="1" x14ac:dyDescent="0.2">
      <c r="A155" s="477"/>
      <c r="B155" s="477"/>
      <c r="C155" s="478" t="s">
        <v>604</v>
      </c>
      <c r="D155" s="478" t="s">
        <v>672</v>
      </c>
      <c r="E155" s="479" t="s">
        <v>673</v>
      </c>
      <c r="F155" s="478" t="s">
        <v>656</v>
      </c>
      <c r="G155" s="479" t="s">
        <v>674</v>
      </c>
      <c r="H155" s="479"/>
      <c r="I155" s="479" t="s">
        <v>675</v>
      </c>
      <c r="J155" s="479"/>
      <c r="K155" s="478" t="s">
        <v>610</v>
      </c>
      <c r="L155" s="480">
        <f>IF(K155=[1]Listas!B$4,[1]Listas!C$4,IF(K155=[1]Listas!B$5,[1]Listas!C$5,IF(K155=[1]Listas!B$6,[1]Listas!C$6,[1]Listas!C$7)))</f>
        <v>0</v>
      </c>
      <c r="M155" s="478" t="s">
        <v>665</v>
      </c>
      <c r="N155" s="480">
        <f>IF(M155=[1]Listas!D$4,[1]Listas!E$4,IF(M155=[1]Listas!D$5,[1]Listas!E$5,IF(M155=[1]Listas!D$6,[1]Listas!E$6,[1]Listas!E$7)))</f>
        <v>1</v>
      </c>
      <c r="O155" s="481">
        <f t="shared" si="8"/>
        <v>0</v>
      </c>
      <c r="P155" s="481" t="str">
        <f t="shared" si="9"/>
        <v>Sin Valor</v>
      </c>
      <c r="Q155" s="482" t="s">
        <v>676</v>
      </c>
      <c r="R155" s="483">
        <f>IF(Q155=[1]Listas!F$4,[1]Listas!G$4,IF(Q155=[1]Listas!F$5,[1]Listas!G$5,IF(Q155=[1]Listas!F$6,[1]Listas!G$6,[1]Listas!G$7)))</f>
        <v>100</v>
      </c>
      <c r="S155" s="481">
        <f t="shared" si="10"/>
        <v>0</v>
      </c>
      <c r="T155" s="481" t="str">
        <f t="shared" si="7"/>
        <v>Mantener</v>
      </c>
      <c r="U155" s="481" t="str">
        <f>IF(S155&gt;=[1]Listas!AE$4,[1]Listas!AF$4,IF(S155&gt;=[1]Listas!AE$5,[1]Listas!AF$5,[1]Listas!AF$6))</f>
        <v>Aceptable</v>
      </c>
      <c r="V155" s="484">
        <v>5</v>
      </c>
      <c r="W155" s="484">
        <v>0</v>
      </c>
      <c r="X155" s="484">
        <v>0</v>
      </c>
      <c r="Y155" s="479" t="s">
        <v>677</v>
      </c>
      <c r="Z155" s="478" t="s">
        <v>604</v>
      </c>
      <c r="AA155" s="479"/>
      <c r="AB155" s="479"/>
      <c r="AC155" s="479"/>
      <c r="AD155" s="479" t="s">
        <v>678</v>
      </c>
      <c r="AE155" s="479"/>
    </row>
    <row r="156" spans="1:31" ht="76.5" hidden="1" x14ac:dyDescent="0.2">
      <c r="A156" s="477" t="s">
        <v>728</v>
      </c>
      <c r="B156" s="477" t="s">
        <v>707</v>
      </c>
      <c r="C156" s="478" t="s">
        <v>604</v>
      </c>
      <c r="D156" s="478" t="s">
        <v>605</v>
      </c>
      <c r="E156" s="479" t="s">
        <v>606</v>
      </c>
      <c r="F156" s="478" t="s">
        <v>607</v>
      </c>
      <c r="G156" s="479" t="s">
        <v>608</v>
      </c>
      <c r="H156" s="479" t="s">
        <v>680</v>
      </c>
      <c r="I156" s="479"/>
      <c r="J156" s="479"/>
      <c r="K156" s="478" t="s">
        <v>610</v>
      </c>
      <c r="L156" s="480">
        <f>IF(K156=[1]Listas!B$4,[1]Listas!C$4,IF(K156=[1]Listas!B$5,[1]Listas!C$5,IF(K156=[1]Listas!B$6,[1]Listas!C$6,[1]Listas!C$7)))</f>
        <v>0</v>
      </c>
      <c r="M156" s="478" t="s">
        <v>611</v>
      </c>
      <c r="N156" s="480">
        <f>IF(M156=[1]Listas!D$4,[1]Listas!E$4,IF(M156=[1]Listas!D$5,[1]Listas!E$5,IF(M156=[1]Listas!D$6,[1]Listas!E$6,[1]Listas!E$7)))</f>
        <v>3</v>
      </c>
      <c r="O156" s="481">
        <f t="shared" si="8"/>
        <v>0</v>
      </c>
      <c r="P156" s="481" t="str">
        <f t="shared" si="9"/>
        <v>Sin Valor</v>
      </c>
      <c r="Q156" s="482" t="s">
        <v>612</v>
      </c>
      <c r="R156" s="483">
        <f>IF(Q156=[1]Listas!F$4,[1]Listas!G$4,IF(Q156=[1]Listas!F$5,[1]Listas!G$5,IF(Q156=[1]Listas!F$6,[1]Listas!G$6,[1]Listas!G$7)))</f>
        <v>10</v>
      </c>
      <c r="S156" s="481">
        <f t="shared" si="10"/>
        <v>0</v>
      </c>
      <c r="T156" s="481" t="str">
        <f t="shared" ref="T156:T226" si="11">IF((S156&gt;=600),"Crítico",IF((S156&gt;=150),"Corregir",IF((S156&gt;=40),"Mejorar",IF((S156&lt;=20),"Mantener"))))</f>
        <v>Mantener</v>
      </c>
      <c r="U156" s="481" t="str">
        <f>IF(S156&gt;=[1]Listas!AE$4,[1]Listas!AF$4,IF(S156&gt;=[1]Listas!AE$5,[1]Listas!AF$5,[1]Listas!AF$6))</f>
        <v>Aceptable</v>
      </c>
      <c r="V156" s="484">
        <v>1</v>
      </c>
      <c r="W156" s="484">
        <v>0</v>
      </c>
      <c r="X156" s="484">
        <v>0</v>
      </c>
      <c r="Y156" s="479" t="s">
        <v>613</v>
      </c>
      <c r="Z156" s="478" t="s">
        <v>604</v>
      </c>
      <c r="AA156" s="479"/>
      <c r="AB156" s="479"/>
      <c r="AC156" s="479"/>
      <c r="AD156" s="485" t="s">
        <v>614</v>
      </c>
      <c r="AE156" s="479"/>
    </row>
    <row r="157" spans="1:31" ht="89.25" hidden="1" x14ac:dyDescent="0.2">
      <c r="A157" s="477"/>
      <c r="B157" s="477"/>
      <c r="C157" s="478" t="s">
        <v>604</v>
      </c>
      <c r="D157" s="478" t="s">
        <v>605</v>
      </c>
      <c r="E157" s="479" t="s">
        <v>615</v>
      </c>
      <c r="F157" s="478" t="s">
        <v>607</v>
      </c>
      <c r="G157" s="479" t="s">
        <v>616</v>
      </c>
      <c r="H157" s="487" t="s">
        <v>617</v>
      </c>
      <c r="I157" s="487" t="s">
        <v>618</v>
      </c>
      <c r="J157" s="487" t="s">
        <v>619</v>
      </c>
      <c r="K157" s="478" t="s">
        <v>580</v>
      </c>
      <c r="L157" s="480">
        <f>IF(K157=[1]Listas!B$4,[1]Listas!C$4,IF(K157=[1]Listas!B$5,[1]Listas!C$5,IF(K157=[1]Listas!B$6,[1]Listas!C$6,[1]Listas!C$7)))</f>
        <v>2</v>
      </c>
      <c r="M157" s="478" t="s">
        <v>620</v>
      </c>
      <c r="N157" s="480">
        <f>IF(M157=[1]Listas!D$4,[1]Listas!E$4,IF(M157=[1]Listas!D$5,[1]Listas!E$5,IF(M157=[1]Listas!D$6,[1]Listas!E$6,[1]Listas!E$7)))</f>
        <v>4</v>
      </c>
      <c r="O157" s="481">
        <f t="shared" si="8"/>
        <v>8</v>
      </c>
      <c r="P157" s="481" t="str">
        <f t="shared" si="9"/>
        <v>Medio</v>
      </c>
      <c r="Q157" s="482" t="s">
        <v>621</v>
      </c>
      <c r="R157" s="483">
        <f>IF(Q157=[1]Listas!F$4,[1]Listas!G$4,IF(Q157=[1]Listas!F$5,[1]Listas!G$5,IF(Q157=[1]Listas!F$6,[1]Listas!G$6,[1]Listas!G$7)))</f>
        <v>60</v>
      </c>
      <c r="S157" s="481">
        <f t="shared" si="10"/>
        <v>480</v>
      </c>
      <c r="T157" s="481" t="str">
        <f t="shared" si="11"/>
        <v>Corregir</v>
      </c>
      <c r="U157" s="481" t="str">
        <f>IF(S157&gt;=[1]Listas!AE$4,[1]Listas!AF$4,IF(S157&gt;=[1]Listas!AE$5,[1]Listas!AF$5,[1]Listas!AF$6))</f>
        <v>Aceptable con control</v>
      </c>
      <c r="V157" s="484">
        <v>1</v>
      </c>
      <c r="W157" s="484">
        <v>0</v>
      </c>
      <c r="X157" s="484">
        <v>0</v>
      </c>
      <c r="Y157" s="479" t="s">
        <v>622</v>
      </c>
      <c r="Z157" s="478" t="s">
        <v>604</v>
      </c>
      <c r="AA157" s="479"/>
      <c r="AB157" s="479"/>
      <c r="AC157" s="479"/>
      <c r="AD157" s="488" t="s">
        <v>623</v>
      </c>
      <c r="AE157" s="489" t="s">
        <v>624</v>
      </c>
    </row>
    <row r="158" spans="1:31" ht="51" hidden="1" x14ac:dyDescent="0.2">
      <c r="A158" s="477"/>
      <c r="B158" s="477"/>
      <c r="C158" s="478" t="s">
        <v>604</v>
      </c>
      <c r="D158" s="478" t="s">
        <v>625</v>
      </c>
      <c r="E158" s="479" t="s">
        <v>626</v>
      </c>
      <c r="F158" s="478" t="s">
        <v>607</v>
      </c>
      <c r="G158" s="479" t="s">
        <v>627</v>
      </c>
      <c r="H158" s="479" t="s">
        <v>628</v>
      </c>
      <c r="I158" s="479"/>
      <c r="J158" s="479"/>
      <c r="K158" s="478" t="s">
        <v>610</v>
      </c>
      <c r="L158" s="480">
        <f>IF(K158=[1]Listas!B$4,[1]Listas!C$4,IF(K158=[1]Listas!B$5,[1]Listas!C$5,IF(K158=[1]Listas!B$6,[1]Listas!C$6,[1]Listas!C$7)))</f>
        <v>0</v>
      </c>
      <c r="M158" s="478" t="s">
        <v>620</v>
      </c>
      <c r="N158" s="480">
        <f>IF(M158=[1]Listas!D$4,[1]Listas!E$4,IF(M158=[1]Listas!D$5,[1]Listas!E$5,IF(M158=[1]Listas!D$6,[1]Listas!E$6,[1]Listas!E$7)))</f>
        <v>4</v>
      </c>
      <c r="O158" s="481">
        <f t="shared" si="8"/>
        <v>0</v>
      </c>
      <c r="P158" s="481" t="str">
        <f t="shared" si="9"/>
        <v>Sin Valor</v>
      </c>
      <c r="Q158" s="482" t="s">
        <v>612</v>
      </c>
      <c r="R158" s="483">
        <f>IF(Q158=[1]Listas!F$4,[1]Listas!G$4,IF(Q158=[1]Listas!F$5,[1]Listas!G$5,IF(Q158=[1]Listas!F$6,[1]Listas!G$6,[1]Listas!G$7)))</f>
        <v>10</v>
      </c>
      <c r="S158" s="481">
        <f t="shared" si="10"/>
        <v>0</v>
      </c>
      <c r="T158" s="481" t="str">
        <f t="shared" si="11"/>
        <v>Mantener</v>
      </c>
      <c r="U158" s="481" t="str">
        <f>IF(S158&gt;=[1]Listas!AE$4,[1]Listas!AF$4,IF(S158&gt;=[1]Listas!AE$5,[1]Listas!AF$5,[1]Listas!AF$6))</f>
        <v>Aceptable</v>
      </c>
      <c r="V158" s="484">
        <v>1</v>
      </c>
      <c r="W158" s="484">
        <v>0</v>
      </c>
      <c r="X158" s="484">
        <v>0</v>
      </c>
      <c r="Y158" s="479" t="s">
        <v>629</v>
      </c>
      <c r="Z158" s="478" t="s">
        <v>604</v>
      </c>
      <c r="AA158" s="479"/>
      <c r="AB158" s="479"/>
      <c r="AC158" s="485" t="s">
        <v>630</v>
      </c>
      <c r="AD158" s="485" t="s">
        <v>631</v>
      </c>
      <c r="AE158" s="479"/>
    </row>
    <row r="159" spans="1:31" ht="63.75" hidden="1" x14ac:dyDescent="0.2">
      <c r="A159" s="477"/>
      <c r="B159" s="477"/>
      <c r="C159" s="478" t="s">
        <v>604</v>
      </c>
      <c r="D159" s="478" t="s">
        <v>681</v>
      </c>
      <c r="E159" s="479" t="s">
        <v>682</v>
      </c>
      <c r="F159" s="478" t="s">
        <v>607</v>
      </c>
      <c r="G159" s="479" t="s">
        <v>634</v>
      </c>
      <c r="H159" s="479"/>
      <c r="I159" s="479"/>
      <c r="J159" s="479"/>
      <c r="K159" s="478" t="s">
        <v>610</v>
      </c>
      <c r="L159" s="480">
        <f>IF(K159=[1]Listas!B$4,[1]Listas!C$4,IF(K159=[1]Listas!B$5,[1]Listas!C$5,IF(K159=[1]Listas!B$6,[1]Listas!C$6,[1]Listas!C$7)))</f>
        <v>0</v>
      </c>
      <c r="M159" s="478" t="s">
        <v>636</v>
      </c>
      <c r="N159" s="480">
        <f>IF(M159=[1]Listas!D$4,[1]Listas!E$4,IF(M159=[1]Listas!D$5,[1]Listas!E$5,IF(M159=[1]Listas!D$6,[1]Listas!E$6,[1]Listas!E$7)))</f>
        <v>2</v>
      </c>
      <c r="O159" s="481">
        <f t="shared" si="8"/>
        <v>0</v>
      </c>
      <c r="P159" s="481" t="str">
        <f t="shared" si="9"/>
        <v>Sin Valor</v>
      </c>
      <c r="Q159" s="482" t="s">
        <v>612</v>
      </c>
      <c r="R159" s="483">
        <f>IF(Q159=[1]Listas!F$4,[1]Listas!G$4,IF(Q159=[1]Listas!F$5,[1]Listas!G$5,IF(Q159=[1]Listas!F$6,[1]Listas!G$6,[1]Listas!G$7)))</f>
        <v>10</v>
      </c>
      <c r="S159" s="481">
        <f t="shared" si="10"/>
        <v>0</v>
      </c>
      <c r="T159" s="481" t="str">
        <f t="shared" si="11"/>
        <v>Mantener</v>
      </c>
      <c r="U159" s="481" t="str">
        <f>IF(S159&gt;=[1]Listas!AE$4,[1]Listas!AF$4,IF(S159&gt;=[1]Listas!AE$5,[1]Listas!AF$5,[1]Listas!AF$6))</f>
        <v>Aceptable</v>
      </c>
      <c r="V159" s="484">
        <v>1</v>
      </c>
      <c r="W159" s="484">
        <v>0</v>
      </c>
      <c r="X159" s="484">
        <v>0</v>
      </c>
      <c r="Y159" s="479" t="s">
        <v>637</v>
      </c>
      <c r="Z159" s="478" t="s">
        <v>604</v>
      </c>
      <c r="AA159" s="479"/>
      <c r="AB159" s="479"/>
      <c r="AC159" s="491"/>
      <c r="AD159" s="485" t="s">
        <v>638</v>
      </c>
      <c r="AE159" s="479"/>
    </row>
    <row r="160" spans="1:31" ht="38.25" hidden="1" x14ac:dyDescent="0.2">
      <c r="A160" s="477"/>
      <c r="B160" s="477"/>
      <c r="C160" s="478" t="s">
        <v>604</v>
      </c>
      <c r="D160" s="478" t="s">
        <v>704</v>
      </c>
      <c r="E160" s="479" t="s">
        <v>708</v>
      </c>
      <c r="F160" s="478" t="s">
        <v>607</v>
      </c>
      <c r="G160" s="479" t="s">
        <v>634</v>
      </c>
      <c r="H160" s="479"/>
      <c r="I160" s="479"/>
      <c r="J160" s="479"/>
      <c r="K160" s="478" t="s">
        <v>610</v>
      </c>
      <c r="L160" s="480">
        <f>IF(K160=[1]Listas!B$4,[1]Listas!C$4,IF(K160=[1]Listas!B$5,[1]Listas!C$5,IF(K160=[1]Listas!B$6,[1]Listas!C$6,[1]Listas!C$7)))</f>
        <v>0</v>
      </c>
      <c r="M160" s="478" t="s">
        <v>636</v>
      </c>
      <c r="N160" s="480">
        <f>IF(M160=[1]Listas!D$4,[1]Listas!E$4,IF(M160=[1]Listas!D$5,[1]Listas!E$5,IF(M160=[1]Listas!D$6,[1]Listas!E$6,[1]Listas!E$7)))</f>
        <v>2</v>
      </c>
      <c r="O160" s="481">
        <f t="shared" si="8"/>
        <v>0</v>
      </c>
      <c r="P160" s="481" t="str">
        <f t="shared" si="9"/>
        <v>Sin Valor</v>
      </c>
      <c r="Q160" s="482" t="s">
        <v>612</v>
      </c>
      <c r="R160" s="483">
        <f>IF(Q160=[1]Listas!F$4,[1]Listas!G$4,IF(Q160=[1]Listas!F$5,[1]Listas!G$5,IF(Q160=[1]Listas!F$6,[1]Listas!G$6,[1]Listas!G$7)))</f>
        <v>10</v>
      </c>
      <c r="S160" s="481">
        <f t="shared" si="10"/>
        <v>0</v>
      </c>
      <c r="T160" s="481" t="str">
        <f t="shared" si="11"/>
        <v>Mantener</v>
      </c>
      <c r="U160" s="481" t="str">
        <f>IF(S160&gt;=[1]Listas!AE$4,[1]Listas!AF$4,IF(S160&gt;=[1]Listas!AE$5,[1]Listas!AF$5,[1]Listas!AF$6))</f>
        <v>Aceptable</v>
      </c>
      <c r="V160" s="484">
        <v>1</v>
      </c>
      <c r="W160" s="484">
        <v>0</v>
      </c>
      <c r="X160" s="484">
        <v>0</v>
      </c>
      <c r="Y160" s="479" t="s">
        <v>637</v>
      </c>
      <c r="Z160" s="478" t="s">
        <v>604</v>
      </c>
      <c r="AA160" s="479"/>
      <c r="AB160" s="479"/>
      <c r="AC160" s="491"/>
      <c r="AD160" s="485" t="s">
        <v>638</v>
      </c>
      <c r="AE160" s="479"/>
    </row>
    <row r="161" spans="1:31" ht="76.5" hidden="1" x14ac:dyDescent="0.2">
      <c r="A161" s="477"/>
      <c r="B161" s="477"/>
      <c r="C161" s="478" t="s">
        <v>604</v>
      </c>
      <c r="D161" s="478" t="s">
        <v>639</v>
      </c>
      <c r="E161" s="479" t="s">
        <v>710</v>
      </c>
      <c r="F161" s="478" t="s">
        <v>641</v>
      </c>
      <c r="G161" s="479" t="s">
        <v>642</v>
      </c>
      <c r="H161" s="479" t="s">
        <v>643</v>
      </c>
      <c r="I161" s="479" t="s">
        <v>644</v>
      </c>
      <c r="J161" s="479" t="s">
        <v>651</v>
      </c>
      <c r="K161" s="478" t="s">
        <v>580</v>
      </c>
      <c r="L161" s="480">
        <f>IF(K161=[1]Listas!B$4,[1]Listas!C$4,IF(K161=[1]Listas!B$5,[1]Listas!C$5,IF(K161=[1]Listas!B$6,[1]Listas!C$6,[1]Listas!C$7)))</f>
        <v>2</v>
      </c>
      <c r="M161" s="478" t="s">
        <v>620</v>
      </c>
      <c r="N161" s="480">
        <f>IF(M161=[1]Listas!D$4,[1]Listas!E$4,IF(M161=[1]Listas!D$5,[1]Listas!E$5,IF(M161=[1]Listas!D$6,[1]Listas!E$6,[1]Listas!E$7)))</f>
        <v>4</v>
      </c>
      <c r="O161" s="481">
        <f t="shared" si="8"/>
        <v>8</v>
      </c>
      <c r="P161" s="481" t="str">
        <f t="shared" si="9"/>
        <v>Medio</v>
      </c>
      <c r="Q161" s="482" t="s">
        <v>645</v>
      </c>
      <c r="R161" s="483">
        <f>IF(Q161=[1]Listas!F$4,[1]Listas!G$4,IF(Q161=[1]Listas!F$5,[1]Listas!G$5,IF(Q161=[1]Listas!F$6,[1]Listas!G$6,[1]Listas!G$7)))</f>
        <v>25</v>
      </c>
      <c r="S161" s="481">
        <f t="shared" si="10"/>
        <v>200</v>
      </c>
      <c r="T161" s="481" t="str">
        <f t="shared" si="11"/>
        <v>Corregir</v>
      </c>
      <c r="U161" s="481" t="str">
        <f>IF(S161&gt;=[1]Listas!AE$4,[1]Listas!AF$4,IF(S161&gt;=[1]Listas!AE$5,[1]Listas!AF$5,[1]Listas!AF$6))</f>
        <v>Aceptable con control</v>
      </c>
      <c r="V161" s="484">
        <v>1</v>
      </c>
      <c r="W161" s="484">
        <v>0</v>
      </c>
      <c r="X161" s="484">
        <v>0</v>
      </c>
      <c r="Y161" s="479" t="s">
        <v>646</v>
      </c>
      <c r="Z161" s="478" t="s">
        <v>604</v>
      </c>
      <c r="AA161" s="479"/>
      <c r="AB161" s="479"/>
      <c r="AC161" s="479" t="s">
        <v>684</v>
      </c>
      <c r="AD161" s="485" t="s">
        <v>647</v>
      </c>
      <c r="AE161" s="479"/>
    </row>
    <row r="162" spans="1:31" ht="76.5" hidden="1" x14ac:dyDescent="0.2">
      <c r="A162" s="477"/>
      <c r="B162" s="477"/>
      <c r="C162" s="478" t="s">
        <v>604</v>
      </c>
      <c r="D162" s="478" t="s">
        <v>648</v>
      </c>
      <c r="E162" s="479" t="s">
        <v>685</v>
      </c>
      <c r="F162" s="478" t="s">
        <v>641</v>
      </c>
      <c r="G162" s="479" t="s">
        <v>650</v>
      </c>
      <c r="H162" s="479"/>
      <c r="I162" s="479" t="s">
        <v>686</v>
      </c>
      <c r="J162" s="479" t="s">
        <v>651</v>
      </c>
      <c r="K162" s="478" t="s">
        <v>580</v>
      </c>
      <c r="L162" s="480">
        <f>IF(K162=[1]Listas!B$4,[1]Listas!C$4,IF(K162=[1]Listas!B$5,[1]Listas!C$5,IF(K162=[1]Listas!B$6,[1]Listas!C$6,[1]Listas!C$7)))</f>
        <v>2</v>
      </c>
      <c r="M162" s="478" t="s">
        <v>611</v>
      </c>
      <c r="N162" s="480">
        <f>IF(M162=[1]Listas!D$4,[1]Listas!E$4,IF(M162=[1]Listas!D$5,[1]Listas!E$5,IF(M162=[1]Listas!D$6,[1]Listas!E$6,[1]Listas!E$7)))</f>
        <v>3</v>
      </c>
      <c r="O162" s="481">
        <f t="shared" si="8"/>
        <v>6</v>
      </c>
      <c r="P162" s="481" t="str">
        <f t="shared" si="9"/>
        <v>Medio</v>
      </c>
      <c r="Q162" s="482" t="s">
        <v>645</v>
      </c>
      <c r="R162" s="483">
        <f>IF(Q162=[1]Listas!F$4,[1]Listas!G$4,IF(Q162=[1]Listas!F$5,[1]Listas!G$5,IF(Q162=[1]Listas!F$6,[1]Listas!G$6,[1]Listas!G$7)))</f>
        <v>25</v>
      </c>
      <c r="S162" s="481">
        <f t="shared" si="10"/>
        <v>150</v>
      </c>
      <c r="T162" s="481" t="str">
        <f t="shared" si="11"/>
        <v>Corregir</v>
      </c>
      <c r="U162" s="481" t="str">
        <f>IF(S162&gt;=[1]Listas!AE$4,[1]Listas!AF$4,IF(S162&gt;=[1]Listas!AE$5,[1]Listas!AF$5,[1]Listas!AF$6))</f>
        <v>Aceptable con control</v>
      </c>
      <c r="V162" s="484">
        <v>1</v>
      </c>
      <c r="W162" s="484">
        <v>0</v>
      </c>
      <c r="X162" s="484">
        <v>0</v>
      </c>
      <c r="Y162" s="479" t="s">
        <v>652</v>
      </c>
      <c r="Z162" s="478" t="s">
        <v>63</v>
      </c>
      <c r="AA162" s="479"/>
      <c r="AB162" s="479"/>
      <c r="AC162" s="491"/>
      <c r="AD162" s="485" t="s">
        <v>647</v>
      </c>
      <c r="AE162" s="479"/>
    </row>
    <row r="163" spans="1:31" ht="38.25" hidden="1" x14ac:dyDescent="0.2">
      <c r="A163" s="477"/>
      <c r="B163" s="477"/>
      <c r="C163" s="478" t="s">
        <v>604</v>
      </c>
      <c r="D163" s="478" t="s">
        <v>654</v>
      </c>
      <c r="E163" s="479" t="s">
        <v>655</v>
      </c>
      <c r="F163" s="478" t="s">
        <v>656</v>
      </c>
      <c r="G163" s="479" t="s">
        <v>657</v>
      </c>
      <c r="H163" s="479" t="s">
        <v>658</v>
      </c>
      <c r="I163" s="479"/>
      <c r="J163" s="479"/>
      <c r="K163" s="478" t="s">
        <v>580</v>
      </c>
      <c r="L163" s="480">
        <f>IF(K163=[1]Listas!B$4,[1]Listas!C$4,IF(K163=[1]Listas!B$5,[1]Listas!C$5,IF(K163=[1]Listas!B$6,[1]Listas!C$6,[1]Listas!C$7)))</f>
        <v>2</v>
      </c>
      <c r="M163" s="478" t="s">
        <v>611</v>
      </c>
      <c r="N163" s="480">
        <f>IF(M163=[1]Listas!D$4,[1]Listas!E$4,IF(M163=[1]Listas!D$5,[1]Listas!E$5,IF(M163=[1]Listas!D$6,[1]Listas!E$6,[1]Listas!E$7)))</f>
        <v>3</v>
      </c>
      <c r="O163" s="481">
        <f t="shared" si="8"/>
        <v>6</v>
      </c>
      <c r="P163" s="481" t="str">
        <f t="shared" si="9"/>
        <v>Medio</v>
      </c>
      <c r="Q163" s="482" t="s">
        <v>645</v>
      </c>
      <c r="R163" s="483">
        <f>IF(Q163=[1]Listas!F$4,[1]Listas!G$4,IF(Q163=[1]Listas!F$5,[1]Listas!G$5,IF(Q163=[1]Listas!F$6,[1]Listas!G$6,[1]Listas!G$7)))</f>
        <v>25</v>
      </c>
      <c r="S163" s="481">
        <f t="shared" si="10"/>
        <v>150</v>
      </c>
      <c r="T163" s="481" t="str">
        <f t="shared" si="11"/>
        <v>Corregir</v>
      </c>
      <c r="U163" s="481" t="str">
        <f>IF(S163&gt;=[1]Listas!AE$4,[1]Listas!AF$4,IF(S163&gt;=[1]Listas!AE$5,[1]Listas!AF$5,[1]Listas!AF$6))</f>
        <v>Aceptable con control</v>
      </c>
      <c r="V163" s="484">
        <v>1</v>
      </c>
      <c r="W163" s="484">
        <v>0</v>
      </c>
      <c r="X163" s="484">
        <v>0</v>
      </c>
      <c r="Y163" s="479" t="s">
        <v>659</v>
      </c>
      <c r="Z163" s="478" t="s">
        <v>63</v>
      </c>
      <c r="AA163" s="479"/>
      <c r="AB163" s="479"/>
      <c r="AC163" s="491"/>
      <c r="AD163" s="479" t="s">
        <v>660</v>
      </c>
      <c r="AE163" s="491"/>
    </row>
    <row r="164" spans="1:31" ht="38.25" hidden="1" x14ac:dyDescent="0.2">
      <c r="A164" s="477"/>
      <c r="B164" s="477"/>
      <c r="C164" s="478" t="s">
        <v>604</v>
      </c>
      <c r="D164" s="478" t="s">
        <v>661</v>
      </c>
      <c r="E164" s="479" t="s">
        <v>662</v>
      </c>
      <c r="F164" s="478" t="s">
        <v>663</v>
      </c>
      <c r="G164" s="479" t="s">
        <v>664</v>
      </c>
      <c r="H164" s="479"/>
      <c r="I164" s="479"/>
      <c r="J164" s="479"/>
      <c r="K164" s="478" t="s">
        <v>610</v>
      </c>
      <c r="L164" s="480">
        <f>IF(K164=[1]Listas!B$4,[1]Listas!C$4,IF(K164=[1]Listas!B$5,[1]Listas!C$5,IF(K164=[1]Listas!B$6,[1]Listas!C$6,[1]Listas!C$7)))</f>
        <v>0</v>
      </c>
      <c r="M164" s="478" t="s">
        <v>665</v>
      </c>
      <c r="N164" s="480">
        <f>IF(M164=[1]Listas!D$4,[1]Listas!E$4,IF(M164=[1]Listas!D$5,[1]Listas!E$5,IF(M164=[1]Listas!D$6,[1]Listas!E$6,[1]Listas!E$7)))</f>
        <v>1</v>
      </c>
      <c r="O164" s="481">
        <f t="shared" si="8"/>
        <v>0</v>
      </c>
      <c r="P164" s="481" t="str">
        <f t="shared" si="9"/>
        <v>Sin Valor</v>
      </c>
      <c r="Q164" s="482" t="s">
        <v>612</v>
      </c>
      <c r="R164" s="483">
        <f>IF(Q164=[1]Listas!F$4,[1]Listas!G$4,IF(Q164=[1]Listas!F$5,[1]Listas!G$5,IF(Q164=[1]Listas!F$6,[1]Listas!G$6,[1]Listas!G$7)))</f>
        <v>10</v>
      </c>
      <c r="S164" s="481">
        <f t="shared" si="10"/>
        <v>0</v>
      </c>
      <c r="T164" s="481" t="str">
        <f t="shared" si="11"/>
        <v>Mantener</v>
      </c>
      <c r="U164" s="481" t="str">
        <f>IF(S164&gt;=[1]Listas!AE$4,[1]Listas!AF$4,IF(S164&gt;=[1]Listas!AE$5,[1]Listas!AF$5,[1]Listas!AF$6))</f>
        <v>Aceptable</v>
      </c>
      <c r="V164" s="484">
        <v>1</v>
      </c>
      <c r="W164" s="484">
        <v>0</v>
      </c>
      <c r="X164" s="484">
        <v>0</v>
      </c>
      <c r="Y164" s="479" t="s">
        <v>664</v>
      </c>
      <c r="Z164" s="478" t="s">
        <v>604</v>
      </c>
      <c r="AA164" s="479"/>
      <c r="AB164" s="479"/>
      <c r="AC164" s="479"/>
      <c r="AD164" s="479" t="s">
        <v>666</v>
      </c>
      <c r="AE164" s="479"/>
    </row>
    <row r="165" spans="1:31" ht="38.25" hidden="1" x14ac:dyDescent="0.2">
      <c r="A165" s="477"/>
      <c r="B165" s="477"/>
      <c r="C165" s="478" t="s">
        <v>604</v>
      </c>
      <c r="D165" s="478" t="s">
        <v>667</v>
      </c>
      <c r="E165" s="479" t="s">
        <v>687</v>
      </c>
      <c r="F165" s="478" t="s">
        <v>663</v>
      </c>
      <c r="G165" s="479" t="s">
        <v>669</v>
      </c>
      <c r="H165" s="479"/>
      <c r="I165" s="479" t="s">
        <v>670</v>
      </c>
      <c r="J165" s="479"/>
      <c r="K165" s="478" t="s">
        <v>610</v>
      </c>
      <c r="L165" s="480">
        <f>IF(K165=[1]Listas!B$4,[1]Listas!C$4,IF(K165=[1]Listas!B$5,[1]Listas!C$5,IF(K165=[1]Listas!B$6,[1]Listas!C$6,[1]Listas!C$7)))</f>
        <v>0</v>
      </c>
      <c r="M165" s="478" t="s">
        <v>665</v>
      </c>
      <c r="N165" s="480">
        <f>IF(M165=[1]Listas!D$4,[1]Listas!E$4,IF(M165=[1]Listas!D$5,[1]Listas!E$5,IF(M165=[1]Listas!D$6,[1]Listas!E$6,[1]Listas!E$7)))</f>
        <v>1</v>
      </c>
      <c r="O165" s="481">
        <f t="shared" si="8"/>
        <v>0</v>
      </c>
      <c r="P165" s="481" t="str">
        <f t="shared" si="9"/>
        <v>Sin Valor</v>
      </c>
      <c r="Q165" s="482" t="s">
        <v>612</v>
      </c>
      <c r="R165" s="483">
        <f>IF(Q165=[1]Listas!F$4,[1]Listas!G$4,IF(Q165=[1]Listas!F$5,[1]Listas!G$5,IF(Q165=[1]Listas!F$6,[1]Listas!G$6,[1]Listas!G$7)))</f>
        <v>10</v>
      </c>
      <c r="S165" s="481">
        <f t="shared" si="10"/>
        <v>0</v>
      </c>
      <c r="T165" s="481" t="str">
        <f t="shared" si="11"/>
        <v>Mantener</v>
      </c>
      <c r="U165" s="481" t="str">
        <f>IF(S165&gt;=[1]Listas!AE$4,[1]Listas!AF$4,IF(S165&gt;=[1]Listas!AE$5,[1]Listas!AF$5,[1]Listas!AF$6))</f>
        <v>Aceptable</v>
      </c>
      <c r="V165" s="484">
        <v>1</v>
      </c>
      <c r="W165" s="484">
        <v>0</v>
      </c>
      <c r="X165" s="484">
        <v>0</v>
      </c>
      <c r="Y165" s="479" t="s">
        <v>669</v>
      </c>
      <c r="Z165" s="478" t="s">
        <v>604</v>
      </c>
      <c r="AA165" s="479"/>
      <c r="AB165" s="479"/>
      <c r="AC165" s="479" t="s">
        <v>688</v>
      </c>
      <c r="AD165" s="479"/>
      <c r="AE165" s="479"/>
    </row>
    <row r="166" spans="1:31" ht="51" hidden="1" x14ac:dyDescent="0.2">
      <c r="A166" s="477"/>
      <c r="B166" s="477"/>
      <c r="C166" s="478" t="s">
        <v>604</v>
      </c>
      <c r="D166" s="478" t="s">
        <v>672</v>
      </c>
      <c r="E166" s="479" t="s">
        <v>673</v>
      </c>
      <c r="F166" s="478" t="s">
        <v>656</v>
      </c>
      <c r="G166" s="479" t="s">
        <v>674</v>
      </c>
      <c r="H166" s="479"/>
      <c r="I166" s="479" t="s">
        <v>675</v>
      </c>
      <c r="J166" s="479"/>
      <c r="K166" s="478" t="s">
        <v>610</v>
      </c>
      <c r="L166" s="480">
        <f>IF(K166=[1]Listas!B$4,[1]Listas!C$4,IF(K166=[1]Listas!B$5,[1]Listas!C$5,IF(K166=[1]Listas!B$6,[1]Listas!C$6,[1]Listas!C$7)))</f>
        <v>0</v>
      </c>
      <c r="M166" s="478" t="s">
        <v>665</v>
      </c>
      <c r="N166" s="480">
        <f>IF(M166=[1]Listas!D$4,[1]Listas!E$4,IF(M166=[1]Listas!D$5,[1]Listas!E$5,IF(M166=[1]Listas!D$6,[1]Listas!E$6,[1]Listas!E$7)))</f>
        <v>1</v>
      </c>
      <c r="O166" s="481">
        <f t="shared" si="8"/>
        <v>0</v>
      </c>
      <c r="P166" s="481" t="str">
        <f t="shared" si="9"/>
        <v>Sin Valor</v>
      </c>
      <c r="Q166" s="482" t="s">
        <v>676</v>
      </c>
      <c r="R166" s="483">
        <f>IF(Q166=[1]Listas!F$4,[1]Listas!G$4,IF(Q166=[1]Listas!F$5,[1]Listas!G$5,IF(Q166=[1]Listas!F$6,[1]Listas!G$6,[1]Listas!G$7)))</f>
        <v>100</v>
      </c>
      <c r="S166" s="481">
        <f t="shared" si="10"/>
        <v>0</v>
      </c>
      <c r="T166" s="481" t="str">
        <f t="shared" si="11"/>
        <v>Mantener</v>
      </c>
      <c r="U166" s="481" t="str">
        <f>IF(S166&gt;=[1]Listas!AE$4,[1]Listas!AF$4,IF(S166&gt;=[1]Listas!AE$5,[1]Listas!AF$5,[1]Listas!AF$6))</f>
        <v>Aceptable</v>
      </c>
      <c r="V166" s="484">
        <v>1</v>
      </c>
      <c r="W166" s="484">
        <v>0</v>
      </c>
      <c r="X166" s="484">
        <v>0</v>
      </c>
      <c r="Y166" s="479" t="s">
        <v>677</v>
      </c>
      <c r="Z166" s="478" t="s">
        <v>604</v>
      </c>
      <c r="AA166" s="479"/>
      <c r="AB166" s="479"/>
      <c r="AC166" s="479"/>
      <c r="AD166" s="479" t="s">
        <v>678</v>
      </c>
      <c r="AE166" s="479"/>
    </row>
    <row r="167" spans="1:31" ht="51" hidden="1" x14ac:dyDescent="0.2">
      <c r="A167" s="477" t="s">
        <v>729</v>
      </c>
      <c r="B167" s="477" t="s">
        <v>707</v>
      </c>
      <c r="C167" s="478" t="s">
        <v>604</v>
      </c>
      <c r="D167" s="478" t="s">
        <v>605</v>
      </c>
      <c r="E167" s="479" t="s">
        <v>606</v>
      </c>
      <c r="F167" s="478" t="s">
        <v>607</v>
      </c>
      <c r="G167" s="479" t="s">
        <v>608</v>
      </c>
      <c r="H167" s="479" t="s">
        <v>609</v>
      </c>
      <c r="I167" s="479"/>
      <c r="J167" s="479"/>
      <c r="K167" s="478" t="s">
        <v>610</v>
      </c>
      <c r="L167" s="480">
        <f>IF(K167=[1]Listas!B$4,[1]Listas!C$4,IF(K167=[1]Listas!B$5,[1]Listas!C$5,IF(K167=[1]Listas!B$6,[1]Listas!C$6,[1]Listas!C$7)))</f>
        <v>0</v>
      </c>
      <c r="M167" s="478" t="s">
        <v>611</v>
      </c>
      <c r="N167" s="480">
        <f>IF(M167=[1]Listas!D$4,[1]Listas!E$4,IF(M167=[1]Listas!D$5,[1]Listas!E$5,IF(M167=[1]Listas!D$6,[1]Listas!E$6,[1]Listas!E$7)))</f>
        <v>3</v>
      </c>
      <c r="O167" s="481">
        <f t="shared" si="8"/>
        <v>0</v>
      </c>
      <c r="P167" s="481" t="str">
        <f t="shared" si="9"/>
        <v>Sin Valor</v>
      </c>
      <c r="Q167" s="482" t="s">
        <v>612</v>
      </c>
      <c r="R167" s="483">
        <f>IF(Q167=[1]Listas!F$4,[1]Listas!G$4,IF(Q167=[1]Listas!F$5,[1]Listas!G$5,IF(Q167=[1]Listas!F$6,[1]Listas!G$6,[1]Listas!G$7)))</f>
        <v>10</v>
      </c>
      <c r="S167" s="481">
        <f t="shared" si="10"/>
        <v>0</v>
      </c>
      <c r="T167" s="481" t="str">
        <f t="shared" si="11"/>
        <v>Mantener</v>
      </c>
      <c r="U167" s="481" t="str">
        <f>IF(S167&gt;=[1]Listas!AE$4,[1]Listas!AF$4,IF(S167&gt;=[1]Listas!AE$5,[1]Listas!AF$5,[1]Listas!AF$6))</f>
        <v>Aceptable</v>
      </c>
      <c r="V167" s="484">
        <v>1</v>
      </c>
      <c r="W167" s="484">
        <v>0</v>
      </c>
      <c r="X167" s="484">
        <v>0</v>
      </c>
      <c r="Y167" s="479" t="s">
        <v>613</v>
      </c>
      <c r="Z167" s="478" t="s">
        <v>604</v>
      </c>
      <c r="AA167" s="479"/>
      <c r="AB167" s="479"/>
      <c r="AC167" s="479"/>
      <c r="AD167" s="485" t="s">
        <v>614</v>
      </c>
      <c r="AE167" s="479"/>
    </row>
    <row r="168" spans="1:31" ht="89.25" hidden="1" x14ac:dyDescent="0.2">
      <c r="A168" s="477"/>
      <c r="B168" s="477"/>
      <c r="C168" s="478" t="s">
        <v>604</v>
      </c>
      <c r="D168" s="478" t="s">
        <v>605</v>
      </c>
      <c r="E168" s="479" t="s">
        <v>615</v>
      </c>
      <c r="F168" s="478" t="s">
        <v>607</v>
      </c>
      <c r="G168" s="479" t="s">
        <v>616</v>
      </c>
      <c r="H168" s="487" t="s">
        <v>617</v>
      </c>
      <c r="I168" s="487" t="s">
        <v>618</v>
      </c>
      <c r="J168" s="487" t="s">
        <v>619</v>
      </c>
      <c r="K168" s="478" t="s">
        <v>580</v>
      </c>
      <c r="L168" s="480">
        <f>IF(K168=[1]Listas!B$4,[1]Listas!C$4,IF(K168=[1]Listas!B$5,[1]Listas!C$5,IF(K168=[1]Listas!B$6,[1]Listas!C$6,[1]Listas!C$7)))</f>
        <v>2</v>
      </c>
      <c r="M168" s="478" t="s">
        <v>620</v>
      </c>
      <c r="N168" s="480">
        <f>IF(M168=[1]Listas!D$4,[1]Listas!E$4,IF(M168=[1]Listas!D$5,[1]Listas!E$5,IF(M168=[1]Listas!D$6,[1]Listas!E$6,[1]Listas!E$7)))</f>
        <v>4</v>
      </c>
      <c r="O168" s="481">
        <f>N168*L168</f>
        <v>8</v>
      </c>
      <c r="P168" s="481" t="str">
        <f>IF((O168&gt;=24),"Muy Alto",IF((O168&gt;=10),"Alto",IF((O168&gt;=6),"Medio",IF((O168&gt;=2),"Bajo","Sin Valor"))))</f>
        <v>Medio</v>
      </c>
      <c r="Q168" s="482" t="s">
        <v>621</v>
      </c>
      <c r="R168" s="483">
        <f>IF(Q168=[1]Listas!F$4,[1]Listas!G$4,IF(Q168=[1]Listas!F$5,[1]Listas!G$5,IF(Q168=[1]Listas!F$6,[1]Listas!G$6,[1]Listas!G$7)))</f>
        <v>60</v>
      </c>
      <c r="S168" s="481">
        <f>+R168*O168</f>
        <v>480</v>
      </c>
      <c r="T168" s="481" t="str">
        <f>IF((S168&gt;=600),"Crítico",IF((S168&gt;=150),"Corregir",IF((S168&gt;=40),"Mejorar",IF((S168&lt;=20),"Mantener"))))</f>
        <v>Corregir</v>
      </c>
      <c r="U168" s="481" t="str">
        <f>IF(S168&gt;=[1]Listas!AE$4,[1]Listas!AF$4,IF(S168&gt;=[1]Listas!AE$5,[1]Listas!AF$5,[1]Listas!AF$6))</f>
        <v>Aceptable con control</v>
      </c>
      <c r="V168" s="484">
        <v>1</v>
      </c>
      <c r="W168" s="484">
        <v>0</v>
      </c>
      <c r="X168" s="484">
        <v>0</v>
      </c>
      <c r="Y168" s="479" t="s">
        <v>622</v>
      </c>
      <c r="Z168" s="478" t="s">
        <v>604</v>
      </c>
      <c r="AA168" s="479"/>
      <c r="AB168" s="479"/>
      <c r="AC168" s="479"/>
      <c r="AD168" s="488" t="s">
        <v>623</v>
      </c>
      <c r="AE168" s="489" t="s">
        <v>624</v>
      </c>
    </row>
    <row r="169" spans="1:31" ht="51" hidden="1" x14ac:dyDescent="0.2">
      <c r="A169" s="477"/>
      <c r="B169" s="477"/>
      <c r="C169" s="478" t="s">
        <v>604</v>
      </c>
      <c r="D169" s="478" t="s">
        <v>625</v>
      </c>
      <c r="E169" s="479" t="s">
        <v>626</v>
      </c>
      <c r="F169" s="478" t="s">
        <v>607</v>
      </c>
      <c r="G169" s="479" t="s">
        <v>627</v>
      </c>
      <c r="H169" s="479" t="s">
        <v>628</v>
      </c>
      <c r="I169" s="479"/>
      <c r="J169" s="479"/>
      <c r="K169" s="478" t="s">
        <v>580</v>
      </c>
      <c r="L169" s="480">
        <f>IF(K169=[1]Listas!B$4,[1]Listas!C$4,IF(K169=[1]Listas!B$5,[1]Listas!C$5,IF(K169=[1]Listas!B$6,[1]Listas!C$6,[1]Listas!C$7)))</f>
        <v>2</v>
      </c>
      <c r="M169" s="478" t="s">
        <v>620</v>
      </c>
      <c r="N169" s="480">
        <f>IF(M169=[1]Listas!D$4,[1]Listas!E$4,IF(M169=[1]Listas!D$5,[1]Listas!E$5,IF(M169=[1]Listas!D$6,[1]Listas!E$6,[1]Listas!E$7)))</f>
        <v>4</v>
      </c>
      <c r="O169" s="481">
        <f t="shared" si="8"/>
        <v>8</v>
      </c>
      <c r="P169" s="481" t="str">
        <f t="shared" si="9"/>
        <v>Medio</v>
      </c>
      <c r="Q169" s="482" t="s">
        <v>645</v>
      </c>
      <c r="R169" s="483">
        <f>IF(Q169=[1]Listas!F$4,[1]Listas!G$4,IF(Q169=[1]Listas!F$5,[1]Listas!G$5,IF(Q169=[1]Listas!F$6,[1]Listas!G$6,[1]Listas!G$7)))</f>
        <v>25</v>
      </c>
      <c r="S169" s="481">
        <f t="shared" si="10"/>
        <v>200</v>
      </c>
      <c r="T169" s="481" t="str">
        <f t="shared" si="11"/>
        <v>Corregir</v>
      </c>
      <c r="U169" s="481" t="str">
        <f>IF(S169&gt;=[1]Listas!AE$4,[1]Listas!AF$4,IF(S169&gt;=[1]Listas!AE$5,[1]Listas!AF$5,[1]Listas!AF$6))</f>
        <v>Aceptable con control</v>
      </c>
      <c r="V169" s="484">
        <v>1</v>
      </c>
      <c r="W169" s="484">
        <v>0</v>
      </c>
      <c r="X169" s="484">
        <v>0</v>
      </c>
      <c r="Y169" s="479" t="s">
        <v>629</v>
      </c>
      <c r="Z169" s="478" t="s">
        <v>604</v>
      </c>
      <c r="AA169" s="479"/>
      <c r="AB169" s="479"/>
      <c r="AC169" s="485" t="s">
        <v>630</v>
      </c>
      <c r="AD169" s="485" t="s">
        <v>631</v>
      </c>
      <c r="AE169" s="479"/>
    </row>
    <row r="170" spans="1:31" ht="63.75" hidden="1" x14ac:dyDescent="0.2">
      <c r="A170" s="477"/>
      <c r="B170" s="477"/>
      <c r="C170" s="478" t="s">
        <v>604</v>
      </c>
      <c r="D170" s="478" t="s">
        <v>681</v>
      </c>
      <c r="E170" s="479" t="s">
        <v>682</v>
      </c>
      <c r="F170" s="478" t="s">
        <v>607</v>
      </c>
      <c r="G170" s="479" t="s">
        <v>634</v>
      </c>
      <c r="H170" s="479"/>
      <c r="I170" s="479"/>
      <c r="J170" s="479"/>
      <c r="K170" s="478" t="s">
        <v>610</v>
      </c>
      <c r="L170" s="480">
        <f>IF(K170=[1]Listas!B$4,[1]Listas!C$4,IF(K170=[1]Listas!B$5,[1]Listas!C$5,IF(K170=[1]Listas!B$6,[1]Listas!C$6,[1]Listas!C$7)))</f>
        <v>0</v>
      </c>
      <c r="M170" s="478" t="s">
        <v>636</v>
      </c>
      <c r="N170" s="480">
        <f>IF(M170=[1]Listas!D$4,[1]Listas!E$4,IF(M170=[1]Listas!D$5,[1]Listas!E$5,IF(M170=[1]Listas!D$6,[1]Listas!E$6,[1]Listas!E$7)))</f>
        <v>2</v>
      </c>
      <c r="O170" s="481">
        <f>N170*L170</f>
        <v>0</v>
      </c>
      <c r="P170" s="481" t="str">
        <f>IF((O170&gt;=24),"Muy Alto",IF((O170&gt;=10),"Alto",IF((O170&gt;=6),"Medio",IF((O170&gt;=2),"Bajo","Sin Valor"))))</f>
        <v>Sin Valor</v>
      </c>
      <c r="Q170" s="482" t="s">
        <v>612</v>
      </c>
      <c r="R170" s="483">
        <f>IF(Q170=[1]Listas!F$4,[1]Listas!G$4,IF(Q170=[1]Listas!F$5,[1]Listas!G$5,IF(Q170=[1]Listas!F$6,[1]Listas!G$6,[1]Listas!G$7)))</f>
        <v>10</v>
      </c>
      <c r="S170" s="481">
        <f>+R170*O170</f>
        <v>0</v>
      </c>
      <c r="T170" s="481" t="str">
        <f t="shared" si="11"/>
        <v>Mantener</v>
      </c>
      <c r="U170" s="481" t="str">
        <f>IF(S170&gt;=[1]Listas!AE$4,[1]Listas!AF$4,IF(S170&gt;=[1]Listas!AE$5,[1]Listas!AF$5,[1]Listas!AF$6))</f>
        <v>Aceptable</v>
      </c>
      <c r="V170" s="484">
        <v>1</v>
      </c>
      <c r="W170" s="484">
        <v>0</v>
      </c>
      <c r="X170" s="484">
        <v>0</v>
      </c>
      <c r="Y170" s="479" t="s">
        <v>637</v>
      </c>
      <c r="Z170" s="478" t="s">
        <v>604</v>
      </c>
      <c r="AA170" s="479"/>
      <c r="AB170" s="479"/>
      <c r="AC170" s="491"/>
      <c r="AD170" s="485" t="s">
        <v>638</v>
      </c>
      <c r="AE170" s="479"/>
    </row>
    <row r="171" spans="1:31" ht="38.25" hidden="1" x14ac:dyDescent="0.2">
      <c r="A171" s="477"/>
      <c r="B171" s="477"/>
      <c r="C171" s="478" t="s">
        <v>604</v>
      </c>
      <c r="D171" s="478" t="s">
        <v>704</v>
      </c>
      <c r="E171" s="479" t="s">
        <v>708</v>
      </c>
      <c r="F171" s="478" t="s">
        <v>607</v>
      </c>
      <c r="G171" s="479" t="s">
        <v>634</v>
      </c>
      <c r="H171" s="479"/>
      <c r="I171" s="479"/>
      <c r="J171" s="479"/>
      <c r="K171" s="478" t="s">
        <v>610</v>
      </c>
      <c r="L171" s="480">
        <f>IF(K171=[1]Listas!B$4,[1]Listas!C$4,IF(K171=[1]Listas!B$5,[1]Listas!C$5,IF(K171=[1]Listas!B$6,[1]Listas!C$6,[1]Listas!C$7)))</f>
        <v>0</v>
      </c>
      <c r="M171" s="478" t="s">
        <v>636</v>
      </c>
      <c r="N171" s="480">
        <f>IF(M171=[1]Listas!D$4,[1]Listas!E$4,IF(M171=[1]Listas!D$5,[1]Listas!E$5,IF(M171=[1]Listas!D$6,[1]Listas!E$6,[1]Listas!E$7)))</f>
        <v>2</v>
      </c>
      <c r="O171" s="481">
        <f t="shared" si="8"/>
        <v>0</v>
      </c>
      <c r="P171" s="481" t="str">
        <f t="shared" si="9"/>
        <v>Sin Valor</v>
      </c>
      <c r="Q171" s="482" t="s">
        <v>612</v>
      </c>
      <c r="R171" s="483">
        <f>IF(Q171=[1]Listas!F$4,[1]Listas!G$4,IF(Q171=[1]Listas!F$5,[1]Listas!G$5,IF(Q171=[1]Listas!F$6,[1]Listas!G$6,[1]Listas!G$7)))</f>
        <v>10</v>
      </c>
      <c r="S171" s="481">
        <f t="shared" si="10"/>
        <v>0</v>
      </c>
      <c r="T171" s="481" t="str">
        <f t="shared" si="11"/>
        <v>Mantener</v>
      </c>
      <c r="U171" s="481" t="str">
        <f>IF(S171&gt;=[1]Listas!AE$4,[1]Listas!AF$4,IF(S171&gt;=[1]Listas!AE$5,[1]Listas!AF$5,[1]Listas!AF$6))</f>
        <v>Aceptable</v>
      </c>
      <c r="V171" s="484">
        <v>1</v>
      </c>
      <c r="W171" s="484">
        <v>0</v>
      </c>
      <c r="X171" s="484">
        <v>0</v>
      </c>
      <c r="Y171" s="479" t="s">
        <v>637</v>
      </c>
      <c r="Z171" s="478" t="s">
        <v>604</v>
      </c>
      <c r="AA171" s="479"/>
      <c r="AB171" s="479"/>
      <c r="AC171" s="491"/>
      <c r="AD171" s="485" t="s">
        <v>638</v>
      </c>
      <c r="AE171" s="479"/>
    </row>
    <row r="172" spans="1:31" ht="76.5" hidden="1" x14ac:dyDescent="0.2">
      <c r="A172" s="477"/>
      <c r="B172" s="477"/>
      <c r="C172" s="478" t="s">
        <v>604</v>
      </c>
      <c r="D172" s="478" t="s">
        <v>639</v>
      </c>
      <c r="E172" s="479" t="s">
        <v>640</v>
      </c>
      <c r="F172" s="478" t="s">
        <v>641</v>
      </c>
      <c r="G172" s="479" t="s">
        <v>642</v>
      </c>
      <c r="H172" s="479" t="s">
        <v>643</v>
      </c>
      <c r="I172" s="479" t="s">
        <v>644</v>
      </c>
      <c r="J172" s="479" t="s">
        <v>721</v>
      </c>
      <c r="K172" s="478" t="s">
        <v>580</v>
      </c>
      <c r="L172" s="480">
        <f>IF(K172=[1]Listas!B$4,[1]Listas!C$4,IF(K172=[1]Listas!B$5,[1]Listas!C$5,IF(K172=[1]Listas!B$6,[1]Listas!C$6,[1]Listas!C$7)))</f>
        <v>2</v>
      </c>
      <c r="M172" s="478" t="s">
        <v>611</v>
      </c>
      <c r="N172" s="480">
        <f>IF(M172=[1]Listas!D$4,[1]Listas!E$4,IF(M172=[1]Listas!D$5,[1]Listas!E$5,IF(M172=[1]Listas!D$6,[1]Listas!E$6,[1]Listas!E$7)))</f>
        <v>3</v>
      </c>
      <c r="O172" s="481">
        <f t="shared" si="8"/>
        <v>6</v>
      </c>
      <c r="P172" s="481" t="str">
        <f t="shared" si="9"/>
        <v>Medio</v>
      </c>
      <c r="Q172" s="482" t="s">
        <v>645</v>
      </c>
      <c r="R172" s="483">
        <f>IF(Q172=[1]Listas!F$4,[1]Listas!G$4,IF(Q172=[1]Listas!F$5,[1]Listas!G$5,IF(Q172=[1]Listas!F$6,[1]Listas!G$6,[1]Listas!G$7)))</f>
        <v>25</v>
      </c>
      <c r="S172" s="481">
        <f t="shared" si="10"/>
        <v>150</v>
      </c>
      <c r="T172" s="481" t="str">
        <f t="shared" si="11"/>
        <v>Corregir</v>
      </c>
      <c r="U172" s="481" t="str">
        <f>IF(S172&gt;=[1]Listas!AE$4,[1]Listas!AF$4,IF(S172&gt;=[1]Listas!AE$5,[1]Listas!AF$5,[1]Listas!AF$6))</f>
        <v>Aceptable con control</v>
      </c>
      <c r="V172" s="484">
        <v>1</v>
      </c>
      <c r="W172" s="484">
        <v>0</v>
      </c>
      <c r="X172" s="484">
        <v>0</v>
      </c>
      <c r="Y172" s="479" t="s">
        <v>646</v>
      </c>
      <c r="Z172" s="478" t="s">
        <v>604</v>
      </c>
      <c r="AA172" s="479"/>
      <c r="AB172" s="479"/>
      <c r="AC172" s="479"/>
      <c r="AD172" s="485" t="s">
        <v>647</v>
      </c>
      <c r="AE172" s="479"/>
    </row>
    <row r="173" spans="1:31" ht="76.5" hidden="1" x14ac:dyDescent="0.2">
      <c r="A173" s="477"/>
      <c r="B173" s="477"/>
      <c r="C173" s="478" t="s">
        <v>604</v>
      </c>
      <c r="D173" s="478" t="s">
        <v>648</v>
      </c>
      <c r="E173" s="479" t="s">
        <v>649</v>
      </c>
      <c r="F173" s="478" t="s">
        <v>641</v>
      </c>
      <c r="G173" s="479" t="s">
        <v>650</v>
      </c>
      <c r="H173" s="479"/>
      <c r="I173" s="479"/>
      <c r="J173" s="479" t="s">
        <v>651</v>
      </c>
      <c r="K173" s="478" t="s">
        <v>580</v>
      </c>
      <c r="L173" s="480">
        <f>IF(K173=[1]Listas!B$4,[1]Listas!C$4,IF(K173=[1]Listas!B$5,[1]Listas!C$5,IF(K173=[1]Listas!B$6,[1]Listas!C$6,[1]Listas!C$7)))</f>
        <v>2</v>
      </c>
      <c r="M173" s="478" t="s">
        <v>611</v>
      </c>
      <c r="N173" s="480">
        <f>IF(M173=[1]Listas!D$4,[1]Listas!E$4,IF(M173=[1]Listas!D$5,[1]Listas!E$5,IF(M173=[1]Listas!D$6,[1]Listas!E$6,[1]Listas!E$7)))</f>
        <v>3</v>
      </c>
      <c r="O173" s="481">
        <f t="shared" si="8"/>
        <v>6</v>
      </c>
      <c r="P173" s="481" t="str">
        <f t="shared" si="9"/>
        <v>Medio</v>
      </c>
      <c r="Q173" s="482" t="s">
        <v>645</v>
      </c>
      <c r="R173" s="483">
        <f>IF(Q173=[1]Listas!F$4,[1]Listas!G$4,IF(Q173=[1]Listas!F$5,[1]Listas!G$5,IF(Q173=[1]Listas!F$6,[1]Listas!G$6,[1]Listas!G$7)))</f>
        <v>25</v>
      </c>
      <c r="S173" s="481">
        <f t="shared" si="10"/>
        <v>150</v>
      </c>
      <c r="T173" s="481" t="str">
        <f t="shared" si="11"/>
        <v>Corregir</v>
      </c>
      <c r="U173" s="481" t="str">
        <f>IF(S173&gt;=[1]Listas!AE$4,[1]Listas!AF$4,IF(S173&gt;=[1]Listas!AE$5,[1]Listas!AF$5,[1]Listas!AF$6))</f>
        <v>Aceptable con control</v>
      </c>
      <c r="V173" s="484">
        <v>1</v>
      </c>
      <c r="W173" s="484">
        <v>0</v>
      </c>
      <c r="X173" s="484">
        <v>0</v>
      </c>
      <c r="Y173" s="479" t="s">
        <v>652</v>
      </c>
      <c r="Z173" s="478" t="s">
        <v>63</v>
      </c>
      <c r="AA173" s="479"/>
      <c r="AB173" s="479"/>
      <c r="AC173" s="479" t="s">
        <v>653</v>
      </c>
      <c r="AD173" s="485" t="s">
        <v>647</v>
      </c>
      <c r="AE173" s="479"/>
    </row>
    <row r="174" spans="1:31" ht="38.25" hidden="1" x14ac:dyDescent="0.2">
      <c r="A174" s="477"/>
      <c r="B174" s="477"/>
      <c r="C174" s="478" t="s">
        <v>604</v>
      </c>
      <c r="D174" s="478" t="s">
        <v>654</v>
      </c>
      <c r="E174" s="479" t="s">
        <v>655</v>
      </c>
      <c r="F174" s="478" t="s">
        <v>656</v>
      </c>
      <c r="G174" s="479" t="s">
        <v>657</v>
      </c>
      <c r="H174" s="479" t="s">
        <v>658</v>
      </c>
      <c r="I174" s="479"/>
      <c r="J174" s="479"/>
      <c r="K174" s="478" t="s">
        <v>610</v>
      </c>
      <c r="L174" s="480">
        <f>IF(K174=[1]Listas!B$4,[1]Listas!C$4,IF(K174=[1]Listas!B$5,[1]Listas!C$5,IF(K174=[1]Listas!B$6,[1]Listas!C$6,[1]Listas!C$7)))</f>
        <v>0</v>
      </c>
      <c r="M174" s="478" t="s">
        <v>611</v>
      </c>
      <c r="N174" s="480">
        <f>IF(M174=[1]Listas!D$4,[1]Listas!E$4,IF(M174=[1]Listas!D$5,[1]Listas!E$5,IF(M174=[1]Listas!D$6,[1]Listas!E$6,[1]Listas!E$7)))</f>
        <v>3</v>
      </c>
      <c r="O174" s="481">
        <f t="shared" si="8"/>
        <v>0</v>
      </c>
      <c r="P174" s="481" t="str">
        <f t="shared" si="9"/>
        <v>Sin Valor</v>
      </c>
      <c r="Q174" s="482" t="s">
        <v>645</v>
      </c>
      <c r="R174" s="483">
        <f>IF(Q174=[1]Listas!F$4,[1]Listas!G$4,IF(Q174=[1]Listas!F$5,[1]Listas!G$5,IF(Q174=[1]Listas!F$6,[1]Listas!G$6,[1]Listas!G$7)))</f>
        <v>25</v>
      </c>
      <c r="S174" s="481">
        <f t="shared" si="10"/>
        <v>0</v>
      </c>
      <c r="T174" s="481" t="str">
        <f t="shared" si="11"/>
        <v>Mantener</v>
      </c>
      <c r="U174" s="481" t="str">
        <f>IF(S174&gt;=[1]Listas!AE$4,[1]Listas!AF$4,IF(S174&gt;=[1]Listas!AE$5,[1]Listas!AF$5,[1]Listas!AF$6))</f>
        <v>Aceptable</v>
      </c>
      <c r="V174" s="484">
        <v>1</v>
      </c>
      <c r="W174" s="484">
        <v>0</v>
      </c>
      <c r="X174" s="484">
        <v>0</v>
      </c>
      <c r="Y174" s="479" t="s">
        <v>659</v>
      </c>
      <c r="Z174" s="478" t="s">
        <v>63</v>
      </c>
      <c r="AA174" s="479"/>
      <c r="AB174" s="479"/>
      <c r="AC174" s="491"/>
      <c r="AD174" s="479" t="s">
        <v>660</v>
      </c>
      <c r="AE174" s="491"/>
    </row>
    <row r="175" spans="1:31" ht="38.25" hidden="1" x14ac:dyDescent="0.2">
      <c r="A175" s="477"/>
      <c r="B175" s="477"/>
      <c r="C175" s="478" t="s">
        <v>604</v>
      </c>
      <c r="D175" s="478" t="s">
        <v>661</v>
      </c>
      <c r="E175" s="479" t="s">
        <v>662</v>
      </c>
      <c r="F175" s="478" t="s">
        <v>663</v>
      </c>
      <c r="G175" s="479" t="s">
        <v>664</v>
      </c>
      <c r="H175" s="479"/>
      <c r="I175" s="479"/>
      <c r="J175" s="479"/>
      <c r="K175" s="478" t="s">
        <v>610</v>
      </c>
      <c r="L175" s="480">
        <f>IF(K175=[1]Listas!B$4,[1]Listas!C$4,IF(K175=[1]Listas!B$5,[1]Listas!C$5,IF(K175=[1]Listas!B$6,[1]Listas!C$6,[1]Listas!C$7)))</f>
        <v>0</v>
      </c>
      <c r="M175" s="478" t="s">
        <v>665</v>
      </c>
      <c r="N175" s="480">
        <f>IF(M175=[1]Listas!D$4,[1]Listas!E$4,IF(M175=[1]Listas!D$5,[1]Listas!E$5,IF(M175=[1]Listas!D$6,[1]Listas!E$6,[1]Listas!E$7)))</f>
        <v>1</v>
      </c>
      <c r="O175" s="481">
        <f t="shared" si="8"/>
        <v>0</v>
      </c>
      <c r="P175" s="481" t="str">
        <f t="shared" si="9"/>
        <v>Sin Valor</v>
      </c>
      <c r="Q175" s="482" t="s">
        <v>612</v>
      </c>
      <c r="R175" s="483">
        <f>IF(Q175=[1]Listas!F$4,[1]Listas!G$4,IF(Q175=[1]Listas!F$5,[1]Listas!G$5,IF(Q175=[1]Listas!F$6,[1]Listas!G$6,[1]Listas!G$7)))</f>
        <v>10</v>
      </c>
      <c r="S175" s="481">
        <f t="shared" si="10"/>
        <v>0</v>
      </c>
      <c r="T175" s="481" t="str">
        <f t="shared" si="11"/>
        <v>Mantener</v>
      </c>
      <c r="U175" s="481" t="str">
        <f>IF(S175&gt;=[1]Listas!AE$4,[1]Listas!AF$4,IF(S175&gt;=[1]Listas!AE$5,[1]Listas!AF$5,[1]Listas!AF$6))</f>
        <v>Aceptable</v>
      </c>
      <c r="V175" s="484">
        <v>1</v>
      </c>
      <c r="W175" s="484">
        <v>0</v>
      </c>
      <c r="X175" s="484">
        <v>0</v>
      </c>
      <c r="Y175" s="479" t="s">
        <v>664</v>
      </c>
      <c r="Z175" s="478" t="s">
        <v>604</v>
      </c>
      <c r="AA175" s="479"/>
      <c r="AB175" s="479"/>
      <c r="AC175" s="479"/>
      <c r="AD175" s="479" t="s">
        <v>666</v>
      </c>
      <c r="AE175" s="479"/>
    </row>
    <row r="176" spans="1:31" ht="38.25" hidden="1" x14ac:dyDescent="0.2">
      <c r="A176" s="477"/>
      <c r="B176" s="477"/>
      <c r="C176" s="478" t="s">
        <v>604</v>
      </c>
      <c r="D176" s="478" t="s">
        <v>667</v>
      </c>
      <c r="E176" s="479" t="s">
        <v>668</v>
      </c>
      <c r="F176" s="478" t="s">
        <v>663</v>
      </c>
      <c r="G176" s="479" t="s">
        <v>669</v>
      </c>
      <c r="H176" s="479"/>
      <c r="I176" s="479" t="s">
        <v>670</v>
      </c>
      <c r="J176" s="479"/>
      <c r="K176" s="478" t="s">
        <v>610</v>
      </c>
      <c r="L176" s="480">
        <f>IF(K176=[1]Listas!B$4,[1]Listas!C$4,IF(K176=[1]Listas!B$5,[1]Listas!C$5,IF(K176=[1]Listas!B$6,[1]Listas!C$6,[1]Listas!C$7)))</f>
        <v>0</v>
      </c>
      <c r="M176" s="478" t="s">
        <v>665</v>
      </c>
      <c r="N176" s="480">
        <f>IF(M176=[1]Listas!D$4,[1]Listas!E$4,IF(M176=[1]Listas!D$5,[1]Listas!E$5,IF(M176=[1]Listas!D$6,[1]Listas!E$6,[1]Listas!E$7)))</f>
        <v>1</v>
      </c>
      <c r="O176" s="481">
        <f t="shared" si="8"/>
        <v>0</v>
      </c>
      <c r="P176" s="481" t="str">
        <f t="shared" si="9"/>
        <v>Sin Valor</v>
      </c>
      <c r="Q176" s="482" t="s">
        <v>612</v>
      </c>
      <c r="R176" s="483">
        <f>IF(Q176=[1]Listas!F$4,[1]Listas!G$4,IF(Q176=[1]Listas!F$5,[1]Listas!G$5,IF(Q176=[1]Listas!F$6,[1]Listas!G$6,[1]Listas!G$7)))</f>
        <v>10</v>
      </c>
      <c r="S176" s="481">
        <f t="shared" si="10"/>
        <v>0</v>
      </c>
      <c r="T176" s="481" t="str">
        <f t="shared" si="11"/>
        <v>Mantener</v>
      </c>
      <c r="U176" s="481" t="str">
        <f>IF(S176&gt;=[1]Listas!AE$4,[1]Listas!AF$4,IF(S176&gt;=[1]Listas!AE$5,[1]Listas!AF$5,[1]Listas!AF$6))</f>
        <v>Aceptable</v>
      </c>
      <c r="V176" s="484">
        <v>1</v>
      </c>
      <c r="W176" s="484">
        <v>0</v>
      </c>
      <c r="X176" s="484">
        <v>0</v>
      </c>
      <c r="Y176" s="479" t="s">
        <v>669</v>
      </c>
      <c r="Z176" s="478" t="s">
        <v>604</v>
      </c>
      <c r="AA176" s="479"/>
      <c r="AB176" s="479"/>
      <c r="AC176" s="479" t="s">
        <v>671</v>
      </c>
      <c r="AD176" s="479"/>
      <c r="AE176" s="479"/>
    </row>
    <row r="177" spans="1:31" ht="51" hidden="1" x14ac:dyDescent="0.2">
      <c r="A177" s="477"/>
      <c r="B177" s="477"/>
      <c r="C177" s="478" t="s">
        <v>604</v>
      </c>
      <c r="D177" s="478" t="s">
        <v>672</v>
      </c>
      <c r="E177" s="479" t="s">
        <v>673</v>
      </c>
      <c r="F177" s="478" t="s">
        <v>656</v>
      </c>
      <c r="G177" s="479" t="s">
        <v>674</v>
      </c>
      <c r="H177" s="479"/>
      <c r="I177" s="479" t="s">
        <v>675</v>
      </c>
      <c r="J177" s="479"/>
      <c r="K177" s="478" t="s">
        <v>610</v>
      </c>
      <c r="L177" s="480">
        <f>IF(K177=[1]Listas!B$4,[1]Listas!C$4,IF(K177=[1]Listas!B$5,[1]Listas!C$5,IF(K177=[1]Listas!B$6,[1]Listas!C$6,[1]Listas!C$7)))</f>
        <v>0</v>
      </c>
      <c r="M177" s="478" t="s">
        <v>665</v>
      </c>
      <c r="N177" s="480">
        <f>IF(M177=[1]Listas!D$4,[1]Listas!E$4,IF(M177=[1]Listas!D$5,[1]Listas!E$5,IF(M177=[1]Listas!D$6,[1]Listas!E$6,[1]Listas!E$7)))</f>
        <v>1</v>
      </c>
      <c r="O177" s="481">
        <f t="shared" si="8"/>
        <v>0</v>
      </c>
      <c r="P177" s="481" t="str">
        <f t="shared" si="9"/>
        <v>Sin Valor</v>
      </c>
      <c r="Q177" s="482" t="s">
        <v>676</v>
      </c>
      <c r="R177" s="483">
        <f>IF(Q177=[1]Listas!F$4,[1]Listas!G$4,IF(Q177=[1]Listas!F$5,[1]Listas!G$5,IF(Q177=[1]Listas!F$6,[1]Listas!G$6,[1]Listas!G$7)))</f>
        <v>100</v>
      </c>
      <c r="S177" s="481">
        <f t="shared" si="10"/>
        <v>0</v>
      </c>
      <c r="T177" s="481" t="str">
        <f t="shared" si="11"/>
        <v>Mantener</v>
      </c>
      <c r="U177" s="481" t="str">
        <f>IF(S177&gt;=[1]Listas!AE$4,[1]Listas!AF$4,IF(S177&gt;=[1]Listas!AE$5,[1]Listas!AF$5,[1]Listas!AF$6))</f>
        <v>Aceptable</v>
      </c>
      <c r="V177" s="484">
        <v>1</v>
      </c>
      <c r="W177" s="484">
        <v>0</v>
      </c>
      <c r="X177" s="484">
        <v>0</v>
      </c>
      <c r="Y177" s="479" t="s">
        <v>677</v>
      </c>
      <c r="Z177" s="478" t="s">
        <v>604</v>
      </c>
      <c r="AA177" s="479"/>
      <c r="AB177" s="479"/>
      <c r="AC177" s="479"/>
      <c r="AD177" s="479" t="s">
        <v>678</v>
      </c>
      <c r="AE177" s="479"/>
    </row>
    <row r="178" spans="1:31" ht="51" hidden="1" x14ac:dyDescent="0.2">
      <c r="A178" s="477" t="s">
        <v>730</v>
      </c>
      <c r="B178" s="477" t="s">
        <v>731</v>
      </c>
      <c r="C178" s="478" t="s">
        <v>604</v>
      </c>
      <c r="D178" s="478" t="s">
        <v>605</v>
      </c>
      <c r="E178" s="479" t="s">
        <v>732</v>
      </c>
      <c r="F178" s="478" t="s">
        <v>607</v>
      </c>
      <c r="G178" s="479" t="s">
        <v>608</v>
      </c>
      <c r="H178" s="479" t="s">
        <v>609</v>
      </c>
      <c r="I178" s="479"/>
      <c r="J178" s="479" t="s">
        <v>733</v>
      </c>
      <c r="K178" s="478" t="s">
        <v>610</v>
      </c>
      <c r="L178" s="480">
        <f>IF(K178=[1]Listas!B$4,[1]Listas!C$4,IF(K178=[1]Listas!B$5,[1]Listas!C$5,IF(K178=[1]Listas!B$6,[1]Listas!C$6,[1]Listas!C$7)))</f>
        <v>0</v>
      </c>
      <c r="M178" s="478" t="s">
        <v>611</v>
      </c>
      <c r="N178" s="480">
        <f>IF(M178=[1]Listas!D$4,[1]Listas!E$4,IF(M178=[1]Listas!D$5,[1]Listas!E$5,IF(M178=[1]Listas!D$6,[1]Listas!E$6,[1]Listas!E$7)))</f>
        <v>3</v>
      </c>
      <c r="O178" s="481">
        <f t="shared" si="8"/>
        <v>0</v>
      </c>
      <c r="P178" s="481" t="str">
        <f t="shared" si="9"/>
        <v>Sin Valor</v>
      </c>
      <c r="Q178" s="482" t="s">
        <v>612</v>
      </c>
      <c r="R178" s="483">
        <f>IF(Q178=[1]Listas!F$4,[1]Listas!G$4,IF(Q178=[1]Listas!F$5,[1]Listas!G$5,IF(Q178=[1]Listas!F$6,[1]Listas!G$6,[1]Listas!G$7)))</f>
        <v>10</v>
      </c>
      <c r="S178" s="481">
        <f t="shared" si="10"/>
        <v>0</v>
      </c>
      <c r="T178" s="481" t="str">
        <f t="shared" si="11"/>
        <v>Mantener</v>
      </c>
      <c r="U178" s="481" t="str">
        <f>IF(S178&gt;=[1]Listas!AE$4,[1]Listas!AF$4,IF(S178&gt;=[1]Listas!AE$5,[1]Listas!AF$5,[1]Listas!AF$6))</f>
        <v>Aceptable</v>
      </c>
      <c r="V178" s="484">
        <v>15</v>
      </c>
      <c r="W178" s="484">
        <v>0</v>
      </c>
      <c r="X178" s="484">
        <v>0</v>
      </c>
      <c r="Y178" s="479" t="s">
        <v>613</v>
      </c>
      <c r="Z178" s="478" t="s">
        <v>604</v>
      </c>
      <c r="AA178" s="479"/>
      <c r="AB178" s="479"/>
      <c r="AC178" s="479"/>
      <c r="AD178" s="485" t="s">
        <v>614</v>
      </c>
      <c r="AE178" s="479"/>
    </row>
    <row r="179" spans="1:31" ht="38.25" hidden="1" x14ac:dyDescent="0.2">
      <c r="A179" s="477"/>
      <c r="B179" s="477"/>
      <c r="C179" s="478" t="s">
        <v>604</v>
      </c>
      <c r="D179" s="478" t="s">
        <v>734</v>
      </c>
      <c r="E179" s="479" t="s">
        <v>735</v>
      </c>
      <c r="F179" s="478" t="s">
        <v>607</v>
      </c>
      <c r="G179" s="479" t="s">
        <v>736</v>
      </c>
      <c r="H179" s="479"/>
      <c r="I179" s="479"/>
      <c r="J179" s="479" t="s">
        <v>737</v>
      </c>
      <c r="K179" s="478" t="s">
        <v>580</v>
      </c>
      <c r="L179" s="480">
        <f>IF(K179=[1]Listas!B$4,[1]Listas!C$4,IF(K179=[1]Listas!B$5,[1]Listas!C$5,IF(K179=[1]Listas!B$6,[1]Listas!C$6,[1]Listas!C$7)))</f>
        <v>2</v>
      </c>
      <c r="M179" s="478" t="s">
        <v>620</v>
      </c>
      <c r="N179" s="480">
        <f>IF(M179=[1]Listas!D$4,[1]Listas!E$4,IF(M179=[1]Listas!D$5,[1]Listas!E$5,IF(M179=[1]Listas!D$6,[1]Listas!E$6,[1]Listas!E$7)))</f>
        <v>4</v>
      </c>
      <c r="O179" s="481">
        <f t="shared" si="8"/>
        <v>8</v>
      </c>
      <c r="P179" s="481" t="str">
        <f t="shared" si="9"/>
        <v>Medio</v>
      </c>
      <c r="Q179" s="482" t="s">
        <v>645</v>
      </c>
      <c r="R179" s="483">
        <f>IF(Q179=[1]Listas!F$4,[1]Listas!G$4,IF(Q179=[1]Listas!F$5,[1]Listas!G$5,IF(Q179=[1]Listas!F$6,[1]Listas!G$6,[1]Listas!G$7)))</f>
        <v>25</v>
      </c>
      <c r="S179" s="481">
        <f t="shared" si="10"/>
        <v>200</v>
      </c>
      <c r="T179" s="481" t="str">
        <f t="shared" si="11"/>
        <v>Corregir</v>
      </c>
      <c r="U179" s="481" t="str">
        <f>IF(S179&gt;=[1]Listas!AE$4,[1]Listas!AF$4,IF(S179&gt;=[1]Listas!AE$5,[1]Listas!AF$5,[1]Listas!AF$6))</f>
        <v>Aceptable con control</v>
      </c>
      <c r="V179" s="484">
        <v>15</v>
      </c>
      <c r="W179" s="484">
        <v>0</v>
      </c>
      <c r="X179" s="484">
        <v>0</v>
      </c>
      <c r="Y179" s="479" t="s">
        <v>738</v>
      </c>
      <c r="Z179" s="478" t="s">
        <v>604</v>
      </c>
      <c r="AA179" s="479"/>
      <c r="AB179" s="479"/>
      <c r="AC179" s="485"/>
      <c r="AD179" s="485" t="s">
        <v>739</v>
      </c>
      <c r="AE179" s="479" t="s">
        <v>740</v>
      </c>
    </row>
    <row r="180" spans="1:31" ht="38.25" hidden="1" x14ac:dyDescent="0.2">
      <c r="A180" s="477"/>
      <c r="B180" s="477"/>
      <c r="C180" s="478" t="s">
        <v>604</v>
      </c>
      <c r="D180" s="478" t="s">
        <v>718</v>
      </c>
      <c r="E180" s="479" t="s">
        <v>741</v>
      </c>
      <c r="F180" s="478" t="s">
        <v>607</v>
      </c>
      <c r="G180" s="479" t="s">
        <v>634</v>
      </c>
      <c r="H180" s="479"/>
      <c r="I180" s="479"/>
      <c r="J180" s="479"/>
      <c r="K180" s="478" t="s">
        <v>610</v>
      </c>
      <c r="L180" s="480">
        <f>IF(K180=[1]Listas!B$4,[1]Listas!C$4,IF(K180=[1]Listas!B$5,[1]Listas!C$5,IF(K180=[1]Listas!B$6,[1]Listas!C$6,[1]Listas!C$7)))</f>
        <v>0</v>
      </c>
      <c r="M180" s="478" t="s">
        <v>636</v>
      </c>
      <c r="N180" s="480">
        <f>IF(M180=[1]Listas!D$4,[1]Listas!E$4,IF(M180=[1]Listas!D$5,[1]Listas!E$5,IF(M180=[1]Listas!D$6,[1]Listas!E$6,[1]Listas!E$7)))</f>
        <v>2</v>
      </c>
      <c r="O180" s="481">
        <f t="shared" si="8"/>
        <v>0</v>
      </c>
      <c r="P180" s="481" t="str">
        <f t="shared" si="9"/>
        <v>Sin Valor</v>
      </c>
      <c r="Q180" s="482" t="s">
        <v>612</v>
      </c>
      <c r="R180" s="483">
        <f>IF(Q180=[1]Listas!F$4,[1]Listas!G$4,IF(Q180=[1]Listas!F$5,[1]Listas!G$5,IF(Q180=[1]Listas!F$6,[1]Listas!G$6,[1]Listas!G$7)))</f>
        <v>10</v>
      </c>
      <c r="S180" s="481">
        <f t="shared" si="10"/>
        <v>0</v>
      </c>
      <c r="T180" s="481" t="str">
        <f t="shared" si="11"/>
        <v>Mantener</v>
      </c>
      <c r="U180" s="481" t="str">
        <f>IF(S180&gt;=[1]Listas!AE$4,[1]Listas!AF$4,IF(S180&gt;=[1]Listas!AE$5,[1]Listas!AF$5,[1]Listas!AF$6))</f>
        <v>Aceptable</v>
      </c>
      <c r="V180" s="484">
        <v>15</v>
      </c>
      <c r="W180" s="484">
        <v>0</v>
      </c>
      <c r="X180" s="484">
        <v>0</v>
      </c>
      <c r="Y180" s="479" t="s">
        <v>637</v>
      </c>
      <c r="Z180" s="478" t="s">
        <v>604</v>
      </c>
      <c r="AA180" s="479"/>
      <c r="AB180" s="479"/>
      <c r="AC180" s="491"/>
      <c r="AD180" s="485" t="s">
        <v>638</v>
      </c>
      <c r="AE180" s="479"/>
    </row>
    <row r="181" spans="1:31" ht="76.5" hidden="1" x14ac:dyDescent="0.2">
      <c r="A181" s="477"/>
      <c r="B181" s="477"/>
      <c r="C181" s="478" t="s">
        <v>604</v>
      </c>
      <c r="D181" s="478" t="s">
        <v>639</v>
      </c>
      <c r="E181" s="479" t="s">
        <v>742</v>
      </c>
      <c r="F181" s="478" t="s">
        <v>641</v>
      </c>
      <c r="G181" s="479" t="s">
        <v>642</v>
      </c>
      <c r="H181" s="479"/>
      <c r="I181" s="479"/>
      <c r="J181" s="479" t="s">
        <v>651</v>
      </c>
      <c r="K181" s="478" t="s">
        <v>580</v>
      </c>
      <c r="L181" s="480">
        <f>IF(K181=[1]Listas!B$4,[1]Listas!C$4,IF(K181=[1]Listas!B$5,[1]Listas!C$5,IF(K181=[1]Listas!B$6,[1]Listas!C$6,[1]Listas!C$7)))</f>
        <v>2</v>
      </c>
      <c r="M181" s="478" t="s">
        <v>620</v>
      </c>
      <c r="N181" s="480">
        <f>IF(M181=[1]Listas!D$4,[1]Listas!E$4,IF(M181=[1]Listas!D$5,[1]Listas!E$5,IF(M181=[1]Listas!D$6,[1]Listas!E$6,[1]Listas!E$7)))</f>
        <v>4</v>
      </c>
      <c r="O181" s="481">
        <f t="shared" si="8"/>
        <v>8</v>
      </c>
      <c r="P181" s="481" t="str">
        <f t="shared" si="9"/>
        <v>Medio</v>
      </c>
      <c r="Q181" s="482" t="s">
        <v>645</v>
      </c>
      <c r="R181" s="483">
        <f>IF(Q181=[1]Listas!F$4,[1]Listas!G$4,IF(Q181=[1]Listas!F$5,[1]Listas!G$5,IF(Q181=[1]Listas!F$6,[1]Listas!G$6,[1]Listas!G$7)))</f>
        <v>25</v>
      </c>
      <c r="S181" s="481">
        <f t="shared" si="10"/>
        <v>200</v>
      </c>
      <c r="T181" s="481" t="str">
        <f t="shared" si="11"/>
        <v>Corregir</v>
      </c>
      <c r="U181" s="481" t="str">
        <f>IF(S181&gt;=[1]Listas!AE$4,[1]Listas!AF$4,IF(S181&gt;=[1]Listas!AE$5,[1]Listas!AF$5,[1]Listas!AF$6))</f>
        <v>Aceptable con control</v>
      </c>
      <c r="V181" s="484">
        <v>15</v>
      </c>
      <c r="W181" s="484">
        <v>0</v>
      </c>
      <c r="X181" s="484">
        <v>0</v>
      </c>
      <c r="Y181" s="479" t="s">
        <v>646</v>
      </c>
      <c r="Z181" s="478" t="s">
        <v>604</v>
      </c>
      <c r="AA181" s="479"/>
      <c r="AB181" s="479"/>
      <c r="AC181" s="479"/>
      <c r="AD181" s="485" t="s">
        <v>647</v>
      </c>
      <c r="AE181" s="479"/>
    </row>
    <row r="182" spans="1:31" ht="76.5" hidden="1" x14ac:dyDescent="0.2">
      <c r="A182" s="477"/>
      <c r="B182" s="477"/>
      <c r="C182" s="478" t="s">
        <v>604</v>
      </c>
      <c r="D182" s="478" t="s">
        <v>693</v>
      </c>
      <c r="E182" s="479" t="s">
        <v>743</v>
      </c>
      <c r="F182" s="478" t="s">
        <v>641</v>
      </c>
      <c r="G182" s="479" t="s">
        <v>642</v>
      </c>
      <c r="H182" s="479"/>
      <c r="I182" s="479"/>
      <c r="J182" s="479" t="s">
        <v>651</v>
      </c>
      <c r="K182" s="478" t="s">
        <v>580</v>
      </c>
      <c r="L182" s="480">
        <f>IF(K182=[1]Listas!B$4,[1]Listas!C$4,IF(K182=[1]Listas!B$5,[1]Listas!C$5,IF(K182=[1]Listas!B$6,[1]Listas!C$6,[1]Listas!C$7)))</f>
        <v>2</v>
      </c>
      <c r="M182" s="478" t="s">
        <v>620</v>
      </c>
      <c r="N182" s="480">
        <f>IF(M182=[1]Listas!D$4,[1]Listas!E$4,IF(M182=[1]Listas!D$5,[1]Listas!E$5,IF(M182=[1]Listas!D$6,[1]Listas!E$6,[1]Listas!E$7)))</f>
        <v>4</v>
      </c>
      <c r="O182" s="481">
        <f t="shared" si="8"/>
        <v>8</v>
      </c>
      <c r="P182" s="481" t="str">
        <f t="shared" si="9"/>
        <v>Medio</v>
      </c>
      <c r="Q182" s="482" t="s">
        <v>645</v>
      </c>
      <c r="R182" s="483">
        <f>IF(Q182=[1]Listas!F$4,[1]Listas!G$4,IF(Q182=[1]Listas!F$5,[1]Listas!G$5,IF(Q182=[1]Listas!F$6,[1]Listas!G$6,[1]Listas!G$7)))</f>
        <v>25</v>
      </c>
      <c r="S182" s="481">
        <f t="shared" si="10"/>
        <v>200</v>
      </c>
      <c r="T182" s="481" t="str">
        <f t="shared" si="11"/>
        <v>Corregir</v>
      </c>
      <c r="U182" s="481" t="str">
        <f>IF(S182&gt;=[1]Listas!AE$4,[1]Listas!AF$4,IF(S182&gt;=[1]Listas!AE$5,[1]Listas!AF$5,[1]Listas!AF$6))</f>
        <v>Aceptable con control</v>
      </c>
      <c r="V182" s="484">
        <v>15</v>
      </c>
      <c r="W182" s="484">
        <v>0</v>
      </c>
      <c r="X182" s="484">
        <v>0</v>
      </c>
      <c r="Y182" s="479" t="s">
        <v>652</v>
      </c>
      <c r="Z182" s="478" t="s">
        <v>63</v>
      </c>
      <c r="AA182" s="479"/>
      <c r="AB182" s="479"/>
      <c r="AC182" s="479"/>
      <c r="AD182" s="485" t="s">
        <v>647</v>
      </c>
      <c r="AE182" s="479"/>
    </row>
    <row r="183" spans="1:31" ht="89.25" hidden="1" x14ac:dyDescent="0.2">
      <c r="A183" s="477"/>
      <c r="B183" s="477"/>
      <c r="C183" s="478" t="s">
        <v>604</v>
      </c>
      <c r="D183" s="478" t="s">
        <v>605</v>
      </c>
      <c r="E183" s="479" t="s">
        <v>615</v>
      </c>
      <c r="F183" s="478" t="s">
        <v>607</v>
      </c>
      <c r="G183" s="479" t="s">
        <v>616</v>
      </c>
      <c r="H183" s="487" t="s">
        <v>617</v>
      </c>
      <c r="I183" s="487" t="s">
        <v>618</v>
      </c>
      <c r="J183" s="487" t="s">
        <v>619</v>
      </c>
      <c r="K183" s="478" t="s">
        <v>580</v>
      </c>
      <c r="L183" s="480">
        <f>IF(K183=[1]Listas!B$4,[1]Listas!C$4,IF(K183=[1]Listas!B$5,[1]Listas!C$5,IF(K183=[1]Listas!B$6,[1]Listas!C$6,[1]Listas!C$7)))</f>
        <v>2</v>
      </c>
      <c r="M183" s="478" t="s">
        <v>620</v>
      </c>
      <c r="N183" s="480">
        <f>IF(M183=[1]Listas!D$4,[1]Listas!E$4,IF(M183=[1]Listas!D$5,[1]Listas!E$5,IF(M183=[1]Listas!D$6,[1]Listas!E$6,[1]Listas!E$7)))</f>
        <v>4</v>
      </c>
      <c r="O183" s="481">
        <f t="shared" si="8"/>
        <v>8</v>
      </c>
      <c r="P183" s="481" t="str">
        <f t="shared" si="9"/>
        <v>Medio</v>
      </c>
      <c r="Q183" s="482" t="s">
        <v>621</v>
      </c>
      <c r="R183" s="483">
        <f>IF(Q183=[1]Listas!F$4,[1]Listas!G$4,IF(Q183=[1]Listas!F$5,[1]Listas!G$5,IF(Q183=[1]Listas!F$6,[1]Listas!G$6,[1]Listas!G$7)))</f>
        <v>60</v>
      </c>
      <c r="S183" s="481">
        <f t="shared" si="10"/>
        <v>480</v>
      </c>
      <c r="T183" s="481" t="str">
        <f t="shared" si="11"/>
        <v>Corregir</v>
      </c>
      <c r="U183" s="481" t="str">
        <f>IF(S183&gt;=[1]Listas!AE$4,[1]Listas!AF$4,IF(S183&gt;=[1]Listas!AE$5,[1]Listas!AF$5,[1]Listas!AF$6))</f>
        <v>Aceptable con control</v>
      </c>
      <c r="V183" s="484">
        <v>1</v>
      </c>
      <c r="W183" s="484">
        <v>0</v>
      </c>
      <c r="X183" s="484">
        <v>0</v>
      </c>
      <c r="Y183" s="479" t="s">
        <v>622</v>
      </c>
      <c r="Z183" s="478" t="s">
        <v>604</v>
      </c>
      <c r="AA183" s="479"/>
      <c r="AB183" s="479"/>
      <c r="AC183" s="479"/>
      <c r="AD183" s="488" t="s">
        <v>623</v>
      </c>
      <c r="AE183" s="489" t="s">
        <v>624</v>
      </c>
    </row>
    <row r="184" spans="1:31" ht="38.25" hidden="1" x14ac:dyDescent="0.2">
      <c r="A184" s="477"/>
      <c r="B184" s="477"/>
      <c r="C184" s="478" t="s">
        <v>604</v>
      </c>
      <c r="D184" s="478" t="s">
        <v>654</v>
      </c>
      <c r="E184" s="479" t="s">
        <v>655</v>
      </c>
      <c r="F184" s="478" t="s">
        <v>656</v>
      </c>
      <c r="G184" s="479" t="s">
        <v>657</v>
      </c>
      <c r="H184" s="479" t="s">
        <v>658</v>
      </c>
      <c r="I184" s="479"/>
      <c r="J184" s="479"/>
      <c r="K184" s="478" t="s">
        <v>610</v>
      </c>
      <c r="L184" s="480">
        <f>IF(K184=[1]Listas!B$4,[1]Listas!C$4,IF(K184=[1]Listas!B$5,[1]Listas!C$5,IF(K184=[1]Listas!B$6,[1]Listas!C$6,[1]Listas!C$7)))</f>
        <v>0</v>
      </c>
      <c r="M184" s="478" t="s">
        <v>620</v>
      </c>
      <c r="N184" s="480">
        <f>IF(M184=[1]Listas!D$4,[1]Listas!E$4,IF(M184=[1]Listas!D$5,[1]Listas!E$5,IF(M184=[1]Listas!D$6,[1]Listas!E$6,[1]Listas!E$7)))</f>
        <v>4</v>
      </c>
      <c r="O184" s="481">
        <f t="shared" si="8"/>
        <v>0</v>
      </c>
      <c r="P184" s="481" t="str">
        <f t="shared" si="9"/>
        <v>Sin Valor</v>
      </c>
      <c r="Q184" s="482" t="s">
        <v>645</v>
      </c>
      <c r="R184" s="483">
        <f>IF(Q184=[1]Listas!F$4,[1]Listas!G$4,IF(Q184=[1]Listas!F$5,[1]Listas!G$5,IF(Q184=[1]Listas!F$6,[1]Listas!G$6,[1]Listas!G$7)))</f>
        <v>25</v>
      </c>
      <c r="S184" s="481">
        <f t="shared" si="10"/>
        <v>0</v>
      </c>
      <c r="T184" s="481" t="str">
        <f t="shared" si="11"/>
        <v>Mantener</v>
      </c>
      <c r="U184" s="481" t="str">
        <f>IF(S184&gt;=[1]Listas!AE$4,[1]Listas!AF$4,IF(S184&gt;=[1]Listas!AE$5,[1]Listas!AF$5,[1]Listas!AF$6))</f>
        <v>Aceptable</v>
      </c>
      <c r="V184" s="484">
        <v>15</v>
      </c>
      <c r="W184" s="484">
        <v>0</v>
      </c>
      <c r="X184" s="484">
        <v>0</v>
      </c>
      <c r="Y184" s="479" t="s">
        <v>659</v>
      </c>
      <c r="Z184" s="478" t="s">
        <v>63</v>
      </c>
      <c r="AA184" s="479"/>
      <c r="AB184" s="479"/>
      <c r="AC184" s="491"/>
      <c r="AD184" s="479" t="s">
        <v>660</v>
      </c>
      <c r="AE184" s="491"/>
    </row>
    <row r="185" spans="1:31" ht="38.25" hidden="1" x14ac:dyDescent="0.2">
      <c r="A185" s="477"/>
      <c r="B185" s="477"/>
      <c r="C185" s="478" t="s">
        <v>604</v>
      </c>
      <c r="D185" s="478" t="s">
        <v>661</v>
      </c>
      <c r="E185" s="479" t="s">
        <v>744</v>
      </c>
      <c r="F185" s="478" t="s">
        <v>663</v>
      </c>
      <c r="G185" s="479" t="s">
        <v>664</v>
      </c>
      <c r="H185" s="479"/>
      <c r="I185" s="479"/>
      <c r="J185" s="479"/>
      <c r="K185" s="478" t="s">
        <v>610</v>
      </c>
      <c r="L185" s="480">
        <f>IF(K185=[1]Listas!B$4,[1]Listas!C$4,IF(K185=[1]Listas!B$5,[1]Listas!C$5,IF(K185=[1]Listas!B$6,[1]Listas!C$6,[1]Listas!C$7)))</f>
        <v>0</v>
      </c>
      <c r="M185" s="478" t="s">
        <v>665</v>
      </c>
      <c r="N185" s="480">
        <f>IF(M185=[1]Listas!D$4,[1]Listas!E$4,IF(M185=[1]Listas!D$5,[1]Listas!E$5,IF(M185=[1]Listas!D$6,[1]Listas!E$6,[1]Listas!E$7)))</f>
        <v>1</v>
      </c>
      <c r="O185" s="481">
        <f t="shared" si="8"/>
        <v>0</v>
      </c>
      <c r="P185" s="481" t="str">
        <f t="shared" si="9"/>
        <v>Sin Valor</v>
      </c>
      <c r="Q185" s="482" t="s">
        <v>612</v>
      </c>
      <c r="R185" s="483">
        <f>IF(Q185=[1]Listas!F$4,[1]Listas!G$4,IF(Q185=[1]Listas!F$5,[1]Listas!G$5,IF(Q185=[1]Listas!F$6,[1]Listas!G$6,[1]Listas!G$7)))</f>
        <v>10</v>
      </c>
      <c r="S185" s="481">
        <f t="shared" si="10"/>
        <v>0</v>
      </c>
      <c r="T185" s="481" t="str">
        <f t="shared" si="11"/>
        <v>Mantener</v>
      </c>
      <c r="U185" s="481" t="str">
        <f>IF(S185&gt;=[1]Listas!AE$4,[1]Listas!AF$4,IF(S185&gt;=[1]Listas!AE$5,[1]Listas!AF$5,[1]Listas!AF$6))</f>
        <v>Aceptable</v>
      </c>
      <c r="V185" s="484">
        <v>15</v>
      </c>
      <c r="W185" s="484">
        <v>0</v>
      </c>
      <c r="X185" s="484">
        <v>0</v>
      </c>
      <c r="Y185" s="479" t="s">
        <v>664</v>
      </c>
      <c r="Z185" s="478" t="s">
        <v>604</v>
      </c>
      <c r="AA185" s="479"/>
      <c r="AB185" s="479"/>
      <c r="AC185" s="479"/>
      <c r="AD185" s="479" t="s">
        <v>666</v>
      </c>
      <c r="AE185" s="479"/>
    </row>
    <row r="186" spans="1:31" ht="38.25" hidden="1" x14ac:dyDescent="0.2">
      <c r="A186" s="477"/>
      <c r="B186" s="477"/>
      <c r="C186" s="478" t="s">
        <v>604</v>
      </c>
      <c r="D186" s="478" t="s">
        <v>667</v>
      </c>
      <c r="E186" s="479" t="s">
        <v>668</v>
      </c>
      <c r="F186" s="478" t="s">
        <v>663</v>
      </c>
      <c r="G186" s="479" t="s">
        <v>669</v>
      </c>
      <c r="H186" s="479"/>
      <c r="I186" s="479" t="s">
        <v>670</v>
      </c>
      <c r="J186" s="479"/>
      <c r="K186" s="478" t="s">
        <v>610</v>
      </c>
      <c r="L186" s="480">
        <f>IF(K186=[1]Listas!B$4,[1]Listas!C$4,IF(K186=[1]Listas!B$5,[1]Listas!C$5,IF(K186=[1]Listas!B$6,[1]Listas!C$6,[1]Listas!C$7)))</f>
        <v>0</v>
      </c>
      <c r="M186" s="478" t="s">
        <v>665</v>
      </c>
      <c r="N186" s="480">
        <f>IF(M186=[1]Listas!D$4,[1]Listas!E$4,IF(M186=[1]Listas!D$5,[1]Listas!E$5,IF(M186=[1]Listas!D$6,[1]Listas!E$6,[1]Listas!E$7)))</f>
        <v>1</v>
      </c>
      <c r="O186" s="481">
        <f t="shared" si="8"/>
        <v>0</v>
      </c>
      <c r="P186" s="481" t="str">
        <f t="shared" si="9"/>
        <v>Sin Valor</v>
      </c>
      <c r="Q186" s="482" t="s">
        <v>612</v>
      </c>
      <c r="R186" s="483">
        <f>IF(Q186=[1]Listas!F$4,[1]Listas!G$4,IF(Q186=[1]Listas!F$5,[1]Listas!G$5,IF(Q186=[1]Listas!F$6,[1]Listas!G$6,[1]Listas!G$7)))</f>
        <v>10</v>
      </c>
      <c r="S186" s="481">
        <f t="shared" si="10"/>
        <v>0</v>
      </c>
      <c r="T186" s="481" t="str">
        <f t="shared" si="11"/>
        <v>Mantener</v>
      </c>
      <c r="U186" s="481" t="str">
        <f>IF(S186&gt;=[1]Listas!AE$4,[1]Listas!AF$4,IF(S186&gt;=[1]Listas!AE$5,[1]Listas!AF$5,[1]Listas!AF$6))</f>
        <v>Aceptable</v>
      </c>
      <c r="V186" s="484">
        <v>15</v>
      </c>
      <c r="W186" s="484">
        <v>0</v>
      </c>
      <c r="X186" s="484">
        <v>0</v>
      </c>
      <c r="Y186" s="479" t="s">
        <v>669</v>
      </c>
      <c r="Z186" s="478" t="s">
        <v>604</v>
      </c>
      <c r="AA186" s="479"/>
      <c r="AB186" s="479"/>
      <c r="AC186" s="479" t="s">
        <v>671</v>
      </c>
      <c r="AD186" s="479"/>
      <c r="AE186" s="479"/>
    </row>
    <row r="187" spans="1:31" ht="51" hidden="1" x14ac:dyDescent="0.2">
      <c r="A187" s="477"/>
      <c r="B187" s="477"/>
      <c r="C187" s="478" t="s">
        <v>604</v>
      </c>
      <c r="D187" s="478" t="s">
        <v>672</v>
      </c>
      <c r="E187" s="479" t="s">
        <v>673</v>
      </c>
      <c r="F187" s="478" t="s">
        <v>656</v>
      </c>
      <c r="G187" s="479" t="s">
        <v>674</v>
      </c>
      <c r="H187" s="479"/>
      <c r="I187" s="479" t="s">
        <v>675</v>
      </c>
      <c r="J187" s="479"/>
      <c r="K187" s="478" t="s">
        <v>610</v>
      </c>
      <c r="L187" s="480">
        <f>IF(K187=[1]Listas!B$4,[1]Listas!C$4,IF(K187=[1]Listas!B$5,[1]Listas!C$5,IF(K187=[1]Listas!B$6,[1]Listas!C$6,[1]Listas!C$7)))</f>
        <v>0</v>
      </c>
      <c r="M187" s="478" t="s">
        <v>665</v>
      </c>
      <c r="N187" s="480">
        <f>IF(M187=[1]Listas!D$4,[1]Listas!E$4,IF(M187=[1]Listas!D$5,[1]Listas!E$5,IF(M187=[1]Listas!D$6,[1]Listas!E$6,[1]Listas!E$7)))</f>
        <v>1</v>
      </c>
      <c r="O187" s="481">
        <f t="shared" si="8"/>
        <v>0</v>
      </c>
      <c r="P187" s="481" t="str">
        <f t="shared" si="9"/>
        <v>Sin Valor</v>
      </c>
      <c r="Q187" s="482" t="s">
        <v>676</v>
      </c>
      <c r="R187" s="483">
        <f>IF(Q187=[1]Listas!F$4,[1]Listas!G$4,IF(Q187=[1]Listas!F$5,[1]Listas!G$5,IF(Q187=[1]Listas!F$6,[1]Listas!G$6,[1]Listas!G$7)))</f>
        <v>100</v>
      </c>
      <c r="S187" s="481">
        <f t="shared" si="10"/>
        <v>0</v>
      </c>
      <c r="T187" s="481" t="str">
        <f t="shared" si="11"/>
        <v>Mantener</v>
      </c>
      <c r="U187" s="481" t="str">
        <f>IF(S187&gt;=[1]Listas!AE$4,[1]Listas!AF$4,IF(S187&gt;=[1]Listas!AE$5,[1]Listas!AF$5,[1]Listas!AF$6))</f>
        <v>Aceptable</v>
      </c>
      <c r="V187" s="484">
        <v>15</v>
      </c>
      <c r="W187" s="484">
        <v>0</v>
      </c>
      <c r="X187" s="484">
        <v>0</v>
      </c>
      <c r="Y187" s="479" t="s">
        <v>677</v>
      </c>
      <c r="Z187" s="478" t="s">
        <v>604</v>
      </c>
      <c r="AA187" s="479"/>
      <c r="AB187" s="479"/>
      <c r="AC187" s="479"/>
      <c r="AD187" s="479" t="s">
        <v>678</v>
      </c>
      <c r="AE187" s="479"/>
    </row>
    <row r="188" spans="1:31" s="486" customFormat="1" ht="51" hidden="1" x14ac:dyDescent="0.2">
      <c r="A188" s="477" t="s">
        <v>745</v>
      </c>
      <c r="B188" s="477" t="s">
        <v>707</v>
      </c>
      <c r="C188" s="478" t="s">
        <v>604</v>
      </c>
      <c r="D188" s="478" t="s">
        <v>605</v>
      </c>
      <c r="E188" s="479" t="s">
        <v>606</v>
      </c>
      <c r="F188" s="478" t="s">
        <v>607</v>
      </c>
      <c r="G188" s="479" t="s">
        <v>608</v>
      </c>
      <c r="H188" s="479" t="s">
        <v>609</v>
      </c>
      <c r="I188" s="479"/>
      <c r="J188" s="479"/>
      <c r="K188" s="478" t="s">
        <v>610</v>
      </c>
      <c r="L188" s="480">
        <f>IF(K188=[1]Listas!B$4,[1]Listas!C$4,IF(K188=[1]Listas!B$5,[1]Listas!C$5,IF(K188=[1]Listas!B$6,[1]Listas!C$6,[1]Listas!C$7)))</f>
        <v>0</v>
      </c>
      <c r="M188" s="478" t="s">
        <v>611</v>
      </c>
      <c r="N188" s="480">
        <f>IF(M188=[1]Listas!D$4,[1]Listas!E$4,IF(M188=[1]Listas!D$5,[1]Listas!E$5,IF(M188=[1]Listas!D$6,[1]Listas!E$6,[1]Listas!E$7)))</f>
        <v>3</v>
      </c>
      <c r="O188" s="481">
        <f t="shared" si="8"/>
        <v>0</v>
      </c>
      <c r="P188" s="481" t="str">
        <f t="shared" si="9"/>
        <v>Sin Valor</v>
      </c>
      <c r="Q188" s="482" t="s">
        <v>612</v>
      </c>
      <c r="R188" s="483">
        <f>IF(Q188=[1]Listas!F$4,[1]Listas!G$4,IF(Q188=[1]Listas!F$5,[1]Listas!G$5,IF(Q188=[1]Listas!F$6,[1]Listas!G$6,[1]Listas!G$7)))</f>
        <v>10</v>
      </c>
      <c r="S188" s="481">
        <f t="shared" si="10"/>
        <v>0</v>
      </c>
      <c r="T188" s="481" t="str">
        <f t="shared" si="11"/>
        <v>Mantener</v>
      </c>
      <c r="U188" s="481" t="str">
        <f>IF(S188&gt;=[1]Listas!AE$4,[1]Listas!AF$4,IF(S188&gt;=[1]Listas!AE$5,[1]Listas!AF$5,[1]Listas!AF$6))</f>
        <v>Aceptable</v>
      </c>
      <c r="V188" s="484">
        <v>3</v>
      </c>
      <c r="W188" s="484">
        <v>0</v>
      </c>
      <c r="X188" s="484">
        <v>0</v>
      </c>
      <c r="Y188" s="479" t="s">
        <v>613</v>
      </c>
      <c r="Z188" s="478" t="s">
        <v>604</v>
      </c>
      <c r="AA188" s="479"/>
      <c r="AB188" s="479"/>
      <c r="AC188" s="479"/>
      <c r="AD188" s="485" t="s">
        <v>614</v>
      </c>
      <c r="AE188" s="479"/>
    </row>
    <row r="189" spans="1:31" ht="89.25" hidden="1" x14ac:dyDescent="0.2">
      <c r="A189" s="477"/>
      <c r="B189" s="477"/>
      <c r="C189" s="478" t="s">
        <v>604</v>
      </c>
      <c r="D189" s="478" t="s">
        <v>605</v>
      </c>
      <c r="E189" s="479" t="s">
        <v>615</v>
      </c>
      <c r="F189" s="478" t="s">
        <v>607</v>
      </c>
      <c r="G189" s="479" t="s">
        <v>616</v>
      </c>
      <c r="H189" s="487" t="s">
        <v>617</v>
      </c>
      <c r="I189" s="487" t="s">
        <v>618</v>
      </c>
      <c r="J189" s="487" t="s">
        <v>619</v>
      </c>
      <c r="K189" s="478" t="s">
        <v>580</v>
      </c>
      <c r="L189" s="480">
        <f>IF(K189=[1]Listas!B$4,[1]Listas!C$4,IF(K189=[1]Listas!B$5,[1]Listas!C$5,IF(K189=[1]Listas!B$6,[1]Listas!C$6,[1]Listas!C$7)))</f>
        <v>2</v>
      </c>
      <c r="M189" s="478" t="s">
        <v>620</v>
      </c>
      <c r="N189" s="480">
        <f>IF(M189=[1]Listas!D$4,[1]Listas!E$4,IF(M189=[1]Listas!D$5,[1]Listas!E$5,IF(M189=[1]Listas!D$6,[1]Listas!E$6,[1]Listas!E$7)))</f>
        <v>4</v>
      </c>
      <c r="O189" s="481">
        <f>N189*L189</f>
        <v>8</v>
      </c>
      <c r="P189" s="481" t="str">
        <f>IF((O189&gt;=24),"Muy Alto",IF((O189&gt;=10),"Alto",IF((O189&gt;=6),"Medio",IF((O189&gt;=2),"Bajo","Sin Valor"))))</f>
        <v>Medio</v>
      </c>
      <c r="Q189" s="482" t="s">
        <v>621</v>
      </c>
      <c r="R189" s="483">
        <f>IF(Q189=[1]Listas!F$4,[1]Listas!G$4,IF(Q189=[1]Listas!F$5,[1]Listas!G$5,IF(Q189=[1]Listas!F$6,[1]Listas!G$6,[1]Listas!G$7)))</f>
        <v>60</v>
      </c>
      <c r="S189" s="481">
        <f>+R189*O189</f>
        <v>480</v>
      </c>
      <c r="T189" s="481" t="str">
        <f>IF((S189&gt;=600),"Crítico",IF((S189&gt;=150),"Corregir",IF((S189&gt;=40),"Mejorar",IF((S189&lt;=20),"Mantener"))))</f>
        <v>Corregir</v>
      </c>
      <c r="U189" s="481" t="str">
        <f>IF(S189&gt;=[1]Listas!AE$4,[1]Listas!AF$4,IF(S189&gt;=[1]Listas!AE$5,[1]Listas!AF$5,[1]Listas!AF$6))</f>
        <v>Aceptable con control</v>
      </c>
      <c r="V189" s="484">
        <v>1</v>
      </c>
      <c r="W189" s="484">
        <v>0</v>
      </c>
      <c r="X189" s="484">
        <v>0</v>
      </c>
      <c r="Y189" s="479" t="s">
        <v>622</v>
      </c>
      <c r="Z189" s="478" t="s">
        <v>604</v>
      </c>
      <c r="AA189" s="479"/>
      <c r="AB189" s="479"/>
      <c r="AC189" s="479"/>
      <c r="AD189" s="488" t="s">
        <v>623</v>
      </c>
      <c r="AE189" s="489" t="s">
        <v>624</v>
      </c>
    </row>
    <row r="190" spans="1:31" s="486" customFormat="1" ht="51" hidden="1" x14ac:dyDescent="0.2">
      <c r="A190" s="477"/>
      <c r="B190" s="477"/>
      <c r="C190" s="478" t="s">
        <v>604</v>
      </c>
      <c r="D190" s="478" t="s">
        <v>625</v>
      </c>
      <c r="E190" s="479" t="s">
        <v>626</v>
      </c>
      <c r="F190" s="478" t="s">
        <v>607</v>
      </c>
      <c r="G190" s="479" t="s">
        <v>627</v>
      </c>
      <c r="H190" s="479" t="s">
        <v>628</v>
      </c>
      <c r="I190" s="479"/>
      <c r="J190" s="479"/>
      <c r="K190" s="478" t="s">
        <v>580</v>
      </c>
      <c r="L190" s="480">
        <f>IF(K190=[1]Listas!B$4,[1]Listas!C$4,IF(K190=[1]Listas!B$5,[1]Listas!C$5,IF(K190=[1]Listas!B$6,[1]Listas!C$6,[1]Listas!C$7)))</f>
        <v>2</v>
      </c>
      <c r="M190" s="478" t="s">
        <v>620</v>
      </c>
      <c r="N190" s="480">
        <f>IF(M190=[1]Listas!D$4,[1]Listas!E$4,IF(M190=[1]Listas!D$5,[1]Listas!E$5,IF(M190=[1]Listas!D$6,[1]Listas!E$6,[1]Listas!E$7)))</f>
        <v>4</v>
      </c>
      <c r="O190" s="481">
        <f t="shared" si="8"/>
        <v>8</v>
      </c>
      <c r="P190" s="481" t="str">
        <f t="shared" si="9"/>
        <v>Medio</v>
      </c>
      <c r="Q190" s="482" t="s">
        <v>645</v>
      </c>
      <c r="R190" s="483">
        <f>IF(Q190=[1]Listas!F$4,[1]Listas!G$4,IF(Q190=[1]Listas!F$5,[1]Listas!G$5,IF(Q190=[1]Listas!F$6,[1]Listas!G$6,[1]Listas!G$7)))</f>
        <v>25</v>
      </c>
      <c r="S190" s="481">
        <f t="shared" si="10"/>
        <v>200</v>
      </c>
      <c r="T190" s="481" t="str">
        <f t="shared" si="11"/>
        <v>Corregir</v>
      </c>
      <c r="U190" s="481" t="str">
        <f>IF(S190&gt;=[1]Listas!AE$4,[1]Listas!AF$4,IF(S190&gt;=[1]Listas!AE$5,[1]Listas!AF$5,[1]Listas!AF$6))</f>
        <v>Aceptable con control</v>
      </c>
      <c r="V190" s="484">
        <v>3</v>
      </c>
      <c r="W190" s="484">
        <v>0</v>
      </c>
      <c r="X190" s="484">
        <v>0</v>
      </c>
      <c r="Y190" s="479" t="s">
        <v>629</v>
      </c>
      <c r="Z190" s="478" t="s">
        <v>604</v>
      </c>
      <c r="AA190" s="479"/>
      <c r="AB190" s="479"/>
      <c r="AC190" s="485" t="s">
        <v>630</v>
      </c>
      <c r="AD190" s="485" t="s">
        <v>631</v>
      </c>
      <c r="AE190" s="479"/>
    </row>
    <row r="191" spans="1:31" s="486" customFormat="1" ht="25.5" hidden="1" x14ac:dyDescent="0.2">
      <c r="A191" s="477"/>
      <c r="B191" s="477"/>
      <c r="C191" s="478" t="s">
        <v>604</v>
      </c>
      <c r="D191" s="478" t="s">
        <v>713</v>
      </c>
      <c r="E191" s="479" t="s">
        <v>714</v>
      </c>
      <c r="F191" s="478" t="s">
        <v>607</v>
      </c>
      <c r="G191" s="479" t="s">
        <v>746</v>
      </c>
      <c r="H191" s="479"/>
      <c r="I191" s="479"/>
      <c r="J191" s="479"/>
      <c r="K191" s="478" t="s">
        <v>580</v>
      </c>
      <c r="L191" s="480">
        <f>IF(K191=[1]Listas!B$4,[1]Listas!C$4,IF(K191=[1]Listas!B$5,[1]Listas!C$5,IF(K191=[1]Listas!B$6,[1]Listas!C$6,[1]Listas!C$7)))</f>
        <v>2</v>
      </c>
      <c r="M191" s="478" t="s">
        <v>620</v>
      </c>
      <c r="N191" s="480">
        <f>IF(M191=[1]Listas!D$4,[1]Listas!E$4,IF(M191=[1]Listas!D$5,[1]Listas!E$5,IF(M191=[1]Listas!D$6,[1]Listas!E$6,[1]Listas!E$7)))</f>
        <v>4</v>
      </c>
      <c r="O191" s="481">
        <f>N191*L191</f>
        <v>8</v>
      </c>
      <c r="P191" s="481" t="str">
        <f>IF((O191&gt;=24),"Muy Alto",IF((O191&gt;=10),"Alto",IF((O191&gt;=6),"Medio",IF((O191&gt;=2),"Bajo","Sin Valor"))))</f>
        <v>Medio</v>
      </c>
      <c r="Q191" s="482" t="s">
        <v>645</v>
      </c>
      <c r="R191" s="483">
        <f>IF(Q191=[1]Listas!F$4,[1]Listas!G$4,IF(Q191=[1]Listas!F$5,[1]Listas!G$5,IF(Q191=[1]Listas!F$6,[1]Listas!G$6,[1]Listas!G$7)))</f>
        <v>25</v>
      </c>
      <c r="S191" s="481">
        <f>+R191*O191</f>
        <v>200</v>
      </c>
      <c r="T191" s="481" t="str">
        <f t="shared" si="11"/>
        <v>Corregir</v>
      </c>
      <c r="U191" s="481" t="str">
        <f>IF(S191&gt;=[1]Listas!AE$4,[1]Listas!AF$4,IF(S191&gt;=[1]Listas!AE$5,[1]Listas!AF$5,[1]Listas!AF$6))</f>
        <v>Aceptable con control</v>
      </c>
      <c r="V191" s="484">
        <v>3</v>
      </c>
      <c r="W191" s="484">
        <v>0</v>
      </c>
      <c r="X191" s="484">
        <v>0</v>
      </c>
      <c r="Y191" s="479" t="s">
        <v>716</v>
      </c>
      <c r="Z191" s="478" t="s">
        <v>604</v>
      </c>
      <c r="AA191" s="479"/>
      <c r="AB191" s="479"/>
      <c r="AC191" s="485"/>
      <c r="AD191" s="485" t="s">
        <v>747</v>
      </c>
      <c r="AE191" s="479" t="s">
        <v>748</v>
      </c>
    </row>
    <row r="192" spans="1:31" s="486" customFormat="1" ht="38.25" hidden="1" x14ac:dyDescent="0.2">
      <c r="A192" s="477"/>
      <c r="B192" s="477"/>
      <c r="C192" s="478" t="s">
        <v>604</v>
      </c>
      <c r="D192" s="478" t="s">
        <v>718</v>
      </c>
      <c r="E192" s="479" t="s">
        <v>741</v>
      </c>
      <c r="F192" s="478" t="s">
        <v>607</v>
      </c>
      <c r="G192" s="479" t="s">
        <v>634</v>
      </c>
      <c r="H192" s="479"/>
      <c r="I192" s="479"/>
      <c r="J192" s="479" t="s">
        <v>635</v>
      </c>
      <c r="K192" s="478" t="s">
        <v>610</v>
      </c>
      <c r="L192" s="480">
        <f>IF(K192=[1]Listas!B$4,[1]Listas!C$4,IF(K192=[1]Listas!B$5,[1]Listas!C$5,IF(K192=[1]Listas!B$6,[1]Listas!C$6,[1]Listas!C$7)))</f>
        <v>0</v>
      </c>
      <c r="M192" s="478" t="s">
        <v>611</v>
      </c>
      <c r="N192" s="480">
        <f>IF(M192=[1]Listas!D$4,[1]Listas!E$4,IF(M192=[1]Listas!D$5,[1]Listas!E$5,IF(M192=[1]Listas!D$6,[1]Listas!E$6,[1]Listas!E$7)))</f>
        <v>3</v>
      </c>
      <c r="O192" s="481">
        <f t="shared" si="8"/>
        <v>0</v>
      </c>
      <c r="P192" s="481" t="str">
        <f t="shared" si="9"/>
        <v>Sin Valor</v>
      </c>
      <c r="Q192" s="482" t="s">
        <v>612</v>
      </c>
      <c r="R192" s="483">
        <f>IF(Q192=[1]Listas!F$4,[1]Listas!G$4,IF(Q192=[1]Listas!F$5,[1]Listas!G$5,IF(Q192=[1]Listas!F$6,[1]Listas!G$6,[1]Listas!G$7)))</f>
        <v>10</v>
      </c>
      <c r="S192" s="481">
        <f t="shared" si="10"/>
        <v>0</v>
      </c>
      <c r="T192" s="481" t="str">
        <f t="shared" si="11"/>
        <v>Mantener</v>
      </c>
      <c r="U192" s="481" t="str">
        <f>IF(S192&gt;=[1]Listas!AE$4,[1]Listas!AF$4,IF(S192&gt;=[1]Listas!AE$5,[1]Listas!AF$5,[1]Listas!AF$6))</f>
        <v>Aceptable</v>
      </c>
      <c r="V192" s="484">
        <v>3</v>
      </c>
      <c r="W192" s="484">
        <v>0</v>
      </c>
      <c r="X192" s="484">
        <v>0</v>
      </c>
      <c r="Y192" s="479" t="s">
        <v>637</v>
      </c>
      <c r="Z192" s="478" t="s">
        <v>604</v>
      </c>
      <c r="AA192" s="479"/>
      <c r="AB192" s="479"/>
      <c r="AC192" s="491"/>
      <c r="AD192" s="485" t="s">
        <v>638</v>
      </c>
      <c r="AE192" s="479"/>
    </row>
    <row r="193" spans="1:31" ht="38.25" hidden="1" x14ac:dyDescent="0.2">
      <c r="A193" s="477"/>
      <c r="B193" s="477"/>
      <c r="C193" s="478" t="s">
        <v>604</v>
      </c>
      <c r="D193" s="478" t="s">
        <v>704</v>
      </c>
      <c r="E193" s="479" t="s">
        <v>708</v>
      </c>
      <c r="F193" s="478" t="s">
        <v>607</v>
      </c>
      <c r="G193" s="479" t="s">
        <v>634</v>
      </c>
      <c r="H193" s="479"/>
      <c r="I193" s="479"/>
      <c r="J193" s="479"/>
      <c r="K193" s="478" t="s">
        <v>610</v>
      </c>
      <c r="L193" s="480">
        <f>IF(K193=[1]Listas!B$4,[1]Listas!C$4,IF(K193=[1]Listas!B$5,[1]Listas!C$5,IF(K193=[1]Listas!B$6,[1]Listas!C$6,[1]Listas!C$7)))</f>
        <v>0</v>
      </c>
      <c r="M193" s="478" t="s">
        <v>636</v>
      </c>
      <c r="N193" s="480">
        <f>IF(M193=[1]Listas!D$4,[1]Listas!E$4,IF(M193=[1]Listas!D$5,[1]Listas!E$5,IF(M193=[1]Listas!D$6,[1]Listas!E$6,[1]Listas!E$7)))</f>
        <v>2</v>
      </c>
      <c r="O193" s="481">
        <f t="shared" si="8"/>
        <v>0</v>
      </c>
      <c r="P193" s="481" t="str">
        <f t="shared" si="9"/>
        <v>Sin Valor</v>
      </c>
      <c r="Q193" s="482" t="s">
        <v>612</v>
      </c>
      <c r="R193" s="483">
        <f>IF(Q193=[1]Listas!F$4,[1]Listas!G$4,IF(Q193=[1]Listas!F$5,[1]Listas!G$5,IF(Q193=[1]Listas!F$6,[1]Listas!G$6,[1]Listas!G$7)))</f>
        <v>10</v>
      </c>
      <c r="S193" s="481">
        <f t="shared" si="10"/>
        <v>0</v>
      </c>
      <c r="T193" s="481" t="str">
        <f t="shared" si="11"/>
        <v>Mantener</v>
      </c>
      <c r="U193" s="481" t="str">
        <f>IF(S193&gt;=[1]Listas!AE$4,[1]Listas!AF$4,IF(S193&gt;=[1]Listas!AE$5,[1]Listas!AF$5,[1]Listas!AF$6))</f>
        <v>Aceptable</v>
      </c>
      <c r="V193" s="484">
        <v>3</v>
      </c>
      <c r="W193" s="484">
        <v>0</v>
      </c>
      <c r="X193" s="484">
        <v>0</v>
      </c>
      <c r="Y193" s="479" t="s">
        <v>637</v>
      </c>
      <c r="Z193" s="478" t="s">
        <v>604</v>
      </c>
      <c r="AA193" s="479"/>
      <c r="AB193" s="479"/>
      <c r="AC193" s="491"/>
      <c r="AD193" s="485" t="s">
        <v>638</v>
      </c>
      <c r="AE193" s="479"/>
    </row>
    <row r="194" spans="1:31" s="486" customFormat="1" ht="76.5" hidden="1" x14ac:dyDescent="0.2">
      <c r="A194" s="477"/>
      <c r="B194" s="477"/>
      <c r="C194" s="478" t="s">
        <v>604</v>
      </c>
      <c r="D194" s="478" t="s">
        <v>639</v>
      </c>
      <c r="E194" s="479" t="s">
        <v>640</v>
      </c>
      <c r="F194" s="478" t="s">
        <v>641</v>
      </c>
      <c r="G194" s="479" t="s">
        <v>642</v>
      </c>
      <c r="H194" s="479" t="s">
        <v>643</v>
      </c>
      <c r="I194" s="479" t="s">
        <v>644</v>
      </c>
      <c r="J194" s="479" t="s">
        <v>721</v>
      </c>
      <c r="K194" s="478" t="s">
        <v>580</v>
      </c>
      <c r="L194" s="480">
        <f>IF(K194=[1]Listas!B$4,[1]Listas!C$4,IF(K194=[1]Listas!B$5,[1]Listas!C$5,IF(K194=[1]Listas!B$6,[1]Listas!C$6,[1]Listas!C$7)))</f>
        <v>2</v>
      </c>
      <c r="M194" s="478" t="s">
        <v>611</v>
      </c>
      <c r="N194" s="480">
        <f>IF(M194=[1]Listas!D$4,[1]Listas!E$4,IF(M194=[1]Listas!D$5,[1]Listas!E$5,IF(M194=[1]Listas!D$6,[1]Listas!E$6,[1]Listas!E$7)))</f>
        <v>3</v>
      </c>
      <c r="O194" s="481">
        <f t="shared" si="8"/>
        <v>6</v>
      </c>
      <c r="P194" s="481" t="str">
        <f t="shared" si="9"/>
        <v>Medio</v>
      </c>
      <c r="Q194" s="482" t="s">
        <v>645</v>
      </c>
      <c r="R194" s="483">
        <f>IF(Q194=[1]Listas!F$4,[1]Listas!G$4,IF(Q194=[1]Listas!F$5,[1]Listas!G$5,IF(Q194=[1]Listas!F$6,[1]Listas!G$6,[1]Listas!G$7)))</f>
        <v>25</v>
      </c>
      <c r="S194" s="481">
        <f t="shared" si="10"/>
        <v>150</v>
      </c>
      <c r="T194" s="481" t="str">
        <f t="shared" si="11"/>
        <v>Corregir</v>
      </c>
      <c r="U194" s="481" t="str">
        <f>IF(S194&gt;=[1]Listas!AE$4,[1]Listas!AF$4,IF(S194&gt;=[1]Listas!AE$5,[1]Listas!AF$5,[1]Listas!AF$6))</f>
        <v>Aceptable con control</v>
      </c>
      <c r="V194" s="484">
        <v>3</v>
      </c>
      <c r="W194" s="484">
        <v>0</v>
      </c>
      <c r="X194" s="484">
        <v>0</v>
      </c>
      <c r="Y194" s="479" t="s">
        <v>646</v>
      </c>
      <c r="Z194" s="478" t="s">
        <v>604</v>
      </c>
      <c r="AA194" s="479"/>
      <c r="AB194" s="479"/>
      <c r="AC194" s="479" t="s">
        <v>644</v>
      </c>
      <c r="AD194" s="485" t="s">
        <v>647</v>
      </c>
      <c r="AE194" s="479"/>
    </row>
    <row r="195" spans="1:31" s="486" customFormat="1" ht="76.5" hidden="1" x14ac:dyDescent="0.2">
      <c r="A195" s="477"/>
      <c r="B195" s="477"/>
      <c r="C195" s="478" t="s">
        <v>604</v>
      </c>
      <c r="D195" s="478" t="s">
        <v>648</v>
      </c>
      <c r="E195" s="479" t="s">
        <v>649</v>
      </c>
      <c r="F195" s="478" t="s">
        <v>641</v>
      </c>
      <c r="G195" s="479" t="s">
        <v>650</v>
      </c>
      <c r="H195" s="479"/>
      <c r="I195" s="479"/>
      <c r="J195" s="479" t="s">
        <v>651</v>
      </c>
      <c r="K195" s="478" t="s">
        <v>580</v>
      </c>
      <c r="L195" s="480">
        <f>IF(K195=[1]Listas!B$4,[1]Listas!C$4,IF(K195=[1]Listas!B$5,[1]Listas!C$5,IF(K195=[1]Listas!B$6,[1]Listas!C$6,[1]Listas!C$7)))</f>
        <v>2</v>
      </c>
      <c r="M195" s="478" t="s">
        <v>611</v>
      </c>
      <c r="N195" s="480">
        <f>IF(M195=[1]Listas!D$4,[1]Listas!E$4,IF(M195=[1]Listas!D$5,[1]Listas!E$5,IF(M195=[1]Listas!D$6,[1]Listas!E$6,[1]Listas!E$7)))</f>
        <v>3</v>
      </c>
      <c r="O195" s="481">
        <f t="shared" si="8"/>
        <v>6</v>
      </c>
      <c r="P195" s="481" t="str">
        <f t="shared" si="9"/>
        <v>Medio</v>
      </c>
      <c r="Q195" s="482" t="s">
        <v>645</v>
      </c>
      <c r="R195" s="483">
        <f>IF(Q195=[1]Listas!F$4,[1]Listas!G$4,IF(Q195=[1]Listas!F$5,[1]Listas!G$5,IF(Q195=[1]Listas!F$6,[1]Listas!G$6,[1]Listas!G$7)))</f>
        <v>25</v>
      </c>
      <c r="S195" s="481">
        <f t="shared" si="10"/>
        <v>150</v>
      </c>
      <c r="T195" s="481" t="str">
        <f t="shared" si="11"/>
        <v>Corregir</v>
      </c>
      <c r="U195" s="481" t="str">
        <f>IF(S195&gt;=[1]Listas!AE$4,[1]Listas!AF$4,IF(S195&gt;=[1]Listas!AE$5,[1]Listas!AF$5,[1]Listas!AF$6))</f>
        <v>Aceptable con control</v>
      </c>
      <c r="V195" s="484">
        <v>3</v>
      </c>
      <c r="W195" s="484">
        <v>0</v>
      </c>
      <c r="X195" s="484">
        <v>0</v>
      </c>
      <c r="Y195" s="479" t="s">
        <v>652</v>
      </c>
      <c r="Z195" s="478" t="s">
        <v>63</v>
      </c>
      <c r="AA195" s="479"/>
      <c r="AB195" s="479"/>
      <c r="AC195" s="479" t="s">
        <v>653</v>
      </c>
      <c r="AD195" s="485" t="s">
        <v>647</v>
      </c>
      <c r="AE195" s="479"/>
    </row>
    <row r="196" spans="1:31" s="486" customFormat="1" ht="38.25" hidden="1" x14ac:dyDescent="0.2">
      <c r="A196" s="477"/>
      <c r="B196" s="477"/>
      <c r="C196" s="478" t="s">
        <v>604</v>
      </c>
      <c r="D196" s="478" t="s">
        <v>654</v>
      </c>
      <c r="E196" s="479" t="s">
        <v>655</v>
      </c>
      <c r="F196" s="478" t="s">
        <v>656</v>
      </c>
      <c r="G196" s="479" t="s">
        <v>657</v>
      </c>
      <c r="H196" s="479" t="s">
        <v>658</v>
      </c>
      <c r="I196" s="479"/>
      <c r="J196" s="479"/>
      <c r="K196" s="478" t="s">
        <v>610</v>
      </c>
      <c r="L196" s="480">
        <f>IF(K196=[1]Listas!B$4,[1]Listas!C$4,IF(K196=[1]Listas!B$5,[1]Listas!C$5,IF(K196=[1]Listas!B$6,[1]Listas!C$6,[1]Listas!C$7)))</f>
        <v>0</v>
      </c>
      <c r="M196" s="478" t="s">
        <v>611</v>
      </c>
      <c r="N196" s="480">
        <f>IF(M196=[1]Listas!D$4,[1]Listas!E$4,IF(M196=[1]Listas!D$5,[1]Listas!E$5,IF(M196=[1]Listas!D$6,[1]Listas!E$6,[1]Listas!E$7)))</f>
        <v>3</v>
      </c>
      <c r="O196" s="481">
        <f t="shared" si="8"/>
        <v>0</v>
      </c>
      <c r="P196" s="481" t="str">
        <f t="shared" si="9"/>
        <v>Sin Valor</v>
      </c>
      <c r="Q196" s="482" t="s">
        <v>645</v>
      </c>
      <c r="R196" s="483">
        <f>IF(Q196=[1]Listas!F$4,[1]Listas!G$4,IF(Q196=[1]Listas!F$5,[1]Listas!G$5,IF(Q196=[1]Listas!F$6,[1]Listas!G$6,[1]Listas!G$7)))</f>
        <v>25</v>
      </c>
      <c r="S196" s="481">
        <f t="shared" si="10"/>
        <v>0</v>
      </c>
      <c r="T196" s="481" t="str">
        <f t="shared" si="11"/>
        <v>Mantener</v>
      </c>
      <c r="U196" s="481" t="str">
        <f>IF(S196&gt;=[1]Listas!AE$4,[1]Listas!AF$4,IF(S196&gt;=[1]Listas!AE$5,[1]Listas!AF$5,[1]Listas!AF$6))</f>
        <v>Aceptable</v>
      </c>
      <c r="V196" s="484">
        <v>3</v>
      </c>
      <c r="W196" s="484">
        <v>0</v>
      </c>
      <c r="X196" s="484">
        <v>0</v>
      </c>
      <c r="Y196" s="479" t="s">
        <v>659</v>
      </c>
      <c r="Z196" s="478" t="s">
        <v>63</v>
      </c>
      <c r="AA196" s="479"/>
      <c r="AB196" s="479"/>
      <c r="AC196" s="491"/>
      <c r="AD196" s="479" t="s">
        <v>660</v>
      </c>
      <c r="AE196" s="491"/>
    </row>
    <row r="197" spans="1:31" s="486" customFormat="1" ht="38.25" hidden="1" x14ac:dyDescent="0.2">
      <c r="A197" s="477"/>
      <c r="B197" s="477"/>
      <c r="C197" s="478" t="s">
        <v>604</v>
      </c>
      <c r="D197" s="478" t="s">
        <v>661</v>
      </c>
      <c r="E197" s="479" t="s">
        <v>662</v>
      </c>
      <c r="F197" s="478" t="s">
        <v>663</v>
      </c>
      <c r="G197" s="479" t="s">
        <v>664</v>
      </c>
      <c r="H197" s="479"/>
      <c r="I197" s="479"/>
      <c r="J197" s="479"/>
      <c r="K197" s="478" t="s">
        <v>610</v>
      </c>
      <c r="L197" s="480">
        <f>IF(K197=[1]Listas!B$4,[1]Listas!C$4,IF(K197=[1]Listas!B$5,[1]Listas!C$5,IF(K197=[1]Listas!B$6,[1]Listas!C$6,[1]Listas!C$7)))</f>
        <v>0</v>
      </c>
      <c r="M197" s="478" t="s">
        <v>665</v>
      </c>
      <c r="N197" s="480">
        <f>IF(M197=[1]Listas!D$4,[1]Listas!E$4,IF(M197=[1]Listas!D$5,[1]Listas!E$5,IF(M197=[1]Listas!D$6,[1]Listas!E$6,[1]Listas!E$7)))</f>
        <v>1</v>
      </c>
      <c r="O197" s="481">
        <f t="shared" si="8"/>
        <v>0</v>
      </c>
      <c r="P197" s="481" t="str">
        <f t="shared" si="9"/>
        <v>Sin Valor</v>
      </c>
      <c r="Q197" s="482" t="s">
        <v>612</v>
      </c>
      <c r="R197" s="483">
        <f>IF(Q197=[1]Listas!F$4,[1]Listas!G$4,IF(Q197=[1]Listas!F$5,[1]Listas!G$5,IF(Q197=[1]Listas!F$6,[1]Listas!G$6,[1]Listas!G$7)))</f>
        <v>10</v>
      </c>
      <c r="S197" s="481">
        <f t="shared" si="10"/>
        <v>0</v>
      </c>
      <c r="T197" s="481" t="str">
        <f t="shared" si="11"/>
        <v>Mantener</v>
      </c>
      <c r="U197" s="481" t="str">
        <f>IF(S197&gt;=[1]Listas!AE$4,[1]Listas!AF$4,IF(S197&gt;=[1]Listas!AE$5,[1]Listas!AF$5,[1]Listas!AF$6))</f>
        <v>Aceptable</v>
      </c>
      <c r="V197" s="484">
        <v>3</v>
      </c>
      <c r="W197" s="484">
        <v>0</v>
      </c>
      <c r="X197" s="484">
        <v>0</v>
      </c>
      <c r="Y197" s="479" t="s">
        <v>664</v>
      </c>
      <c r="Z197" s="478" t="s">
        <v>604</v>
      </c>
      <c r="AA197" s="479"/>
      <c r="AB197" s="479"/>
      <c r="AC197" s="479"/>
      <c r="AD197" s="479" t="s">
        <v>666</v>
      </c>
      <c r="AE197" s="479"/>
    </row>
    <row r="198" spans="1:31" s="486" customFormat="1" ht="38.25" hidden="1" x14ac:dyDescent="0.2">
      <c r="A198" s="477"/>
      <c r="B198" s="477"/>
      <c r="C198" s="478" t="s">
        <v>604</v>
      </c>
      <c r="D198" s="478" t="s">
        <v>667</v>
      </c>
      <c r="E198" s="479" t="s">
        <v>668</v>
      </c>
      <c r="F198" s="478" t="s">
        <v>663</v>
      </c>
      <c r="G198" s="479" t="s">
        <v>669</v>
      </c>
      <c r="H198" s="479"/>
      <c r="I198" s="479" t="s">
        <v>670</v>
      </c>
      <c r="J198" s="479"/>
      <c r="K198" s="478" t="s">
        <v>610</v>
      </c>
      <c r="L198" s="480">
        <f>IF(K198=[1]Listas!B$4,[1]Listas!C$4,IF(K198=[1]Listas!B$5,[1]Listas!C$5,IF(K198=[1]Listas!B$6,[1]Listas!C$6,[1]Listas!C$7)))</f>
        <v>0</v>
      </c>
      <c r="M198" s="478" t="s">
        <v>665</v>
      </c>
      <c r="N198" s="480">
        <f>IF(M198=[1]Listas!D$4,[1]Listas!E$4,IF(M198=[1]Listas!D$5,[1]Listas!E$5,IF(M198=[1]Listas!D$6,[1]Listas!E$6,[1]Listas!E$7)))</f>
        <v>1</v>
      </c>
      <c r="O198" s="481">
        <f t="shared" si="8"/>
        <v>0</v>
      </c>
      <c r="P198" s="481" t="str">
        <f t="shared" si="9"/>
        <v>Sin Valor</v>
      </c>
      <c r="Q198" s="482" t="s">
        <v>612</v>
      </c>
      <c r="R198" s="483">
        <f>IF(Q198=[1]Listas!F$4,[1]Listas!G$4,IF(Q198=[1]Listas!F$5,[1]Listas!G$5,IF(Q198=[1]Listas!F$6,[1]Listas!G$6,[1]Listas!G$7)))</f>
        <v>10</v>
      </c>
      <c r="S198" s="481">
        <f t="shared" si="10"/>
        <v>0</v>
      </c>
      <c r="T198" s="481" t="str">
        <f t="shared" si="11"/>
        <v>Mantener</v>
      </c>
      <c r="U198" s="481" t="str">
        <f>IF(S198&gt;=[1]Listas!AE$4,[1]Listas!AF$4,IF(S198&gt;=[1]Listas!AE$5,[1]Listas!AF$5,[1]Listas!AF$6))</f>
        <v>Aceptable</v>
      </c>
      <c r="V198" s="484">
        <v>3</v>
      </c>
      <c r="W198" s="484">
        <v>0</v>
      </c>
      <c r="X198" s="484">
        <v>0</v>
      </c>
      <c r="Y198" s="479" t="s">
        <v>669</v>
      </c>
      <c r="Z198" s="478" t="s">
        <v>604</v>
      </c>
      <c r="AA198" s="479"/>
      <c r="AB198" s="479"/>
      <c r="AC198" s="479" t="s">
        <v>671</v>
      </c>
      <c r="AD198" s="479"/>
      <c r="AE198" s="479"/>
    </row>
    <row r="199" spans="1:31" s="486" customFormat="1" ht="51" hidden="1" x14ac:dyDescent="0.2">
      <c r="A199" s="477"/>
      <c r="B199" s="477"/>
      <c r="C199" s="478" t="s">
        <v>604</v>
      </c>
      <c r="D199" s="478" t="s">
        <v>672</v>
      </c>
      <c r="E199" s="479" t="s">
        <v>673</v>
      </c>
      <c r="F199" s="478" t="s">
        <v>656</v>
      </c>
      <c r="G199" s="479" t="s">
        <v>674</v>
      </c>
      <c r="H199" s="479"/>
      <c r="I199" s="479" t="s">
        <v>675</v>
      </c>
      <c r="J199" s="479"/>
      <c r="K199" s="478" t="s">
        <v>610</v>
      </c>
      <c r="L199" s="480">
        <f>IF(K199=[1]Listas!B$4,[1]Listas!C$4,IF(K199=[1]Listas!B$5,[1]Listas!C$5,IF(K199=[1]Listas!B$6,[1]Listas!C$6,[1]Listas!C$7)))</f>
        <v>0</v>
      </c>
      <c r="M199" s="478" t="s">
        <v>665</v>
      </c>
      <c r="N199" s="480">
        <f>IF(M199=[1]Listas!D$4,[1]Listas!E$4,IF(M199=[1]Listas!D$5,[1]Listas!E$5,IF(M199=[1]Listas!D$6,[1]Listas!E$6,[1]Listas!E$7)))</f>
        <v>1</v>
      </c>
      <c r="O199" s="481">
        <f t="shared" si="8"/>
        <v>0</v>
      </c>
      <c r="P199" s="481" t="str">
        <f t="shared" si="9"/>
        <v>Sin Valor</v>
      </c>
      <c r="Q199" s="482" t="s">
        <v>676</v>
      </c>
      <c r="R199" s="483">
        <f>IF(Q199=[1]Listas!F$4,[1]Listas!G$4,IF(Q199=[1]Listas!F$5,[1]Listas!G$5,IF(Q199=[1]Listas!F$6,[1]Listas!G$6,[1]Listas!G$7)))</f>
        <v>100</v>
      </c>
      <c r="S199" s="481">
        <f t="shared" si="10"/>
        <v>0</v>
      </c>
      <c r="T199" s="481" t="str">
        <f t="shared" si="11"/>
        <v>Mantener</v>
      </c>
      <c r="U199" s="481" t="str">
        <f>IF(S199&gt;=[1]Listas!AE$4,[1]Listas!AF$4,IF(S199&gt;=[1]Listas!AE$5,[1]Listas!AF$5,[1]Listas!AF$6))</f>
        <v>Aceptable</v>
      </c>
      <c r="V199" s="484">
        <v>3</v>
      </c>
      <c r="W199" s="484">
        <v>0</v>
      </c>
      <c r="X199" s="484">
        <v>0</v>
      </c>
      <c r="Y199" s="479" t="s">
        <v>677</v>
      </c>
      <c r="Z199" s="478" t="s">
        <v>604</v>
      </c>
      <c r="AA199" s="479"/>
      <c r="AB199" s="479"/>
      <c r="AC199" s="479"/>
      <c r="AD199" s="479" t="s">
        <v>678</v>
      </c>
      <c r="AE199" s="479"/>
    </row>
    <row r="200" spans="1:31" s="486" customFormat="1" ht="51" hidden="1" x14ac:dyDescent="0.2">
      <c r="A200" s="477" t="s">
        <v>749</v>
      </c>
      <c r="B200" s="477" t="s">
        <v>603</v>
      </c>
      <c r="C200" s="478" t="s">
        <v>604</v>
      </c>
      <c r="D200" s="478" t="s">
        <v>605</v>
      </c>
      <c r="E200" s="479" t="s">
        <v>606</v>
      </c>
      <c r="F200" s="478" t="s">
        <v>607</v>
      </c>
      <c r="G200" s="479" t="s">
        <v>608</v>
      </c>
      <c r="H200" s="479" t="s">
        <v>609</v>
      </c>
      <c r="I200" s="479"/>
      <c r="J200" s="479"/>
      <c r="K200" s="478" t="s">
        <v>610</v>
      </c>
      <c r="L200" s="480">
        <f>IF(K200=[1]Listas!B$4,[1]Listas!C$4,IF(K200=[1]Listas!B$5,[1]Listas!C$5,IF(K200=[1]Listas!B$6,[1]Listas!C$6,[1]Listas!C$7)))</f>
        <v>0</v>
      </c>
      <c r="M200" s="478" t="s">
        <v>611</v>
      </c>
      <c r="N200" s="480">
        <f>IF(M200=[1]Listas!D$4,[1]Listas!E$4,IF(M200=[1]Listas!D$5,[1]Listas!E$5,IF(M200=[1]Listas!D$6,[1]Listas!E$6,[1]Listas!E$7)))</f>
        <v>3</v>
      </c>
      <c r="O200" s="481">
        <f t="shared" si="8"/>
        <v>0</v>
      </c>
      <c r="P200" s="481" t="str">
        <f t="shared" si="9"/>
        <v>Sin Valor</v>
      </c>
      <c r="Q200" s="482" t="s">
        <v>612</v>
      </c>
      <c r="R200" s="483">
        <f>IF(Q200=[1]Listas!F$4,[1]Listas!G$4,IF(Q200=[1]Listas!F$5,[1]Listas!G$5,IF(Q200=[1]Listas!F$6,[1]Listas!G$6,[1]Listas!G$7)))</f>
        <v>10</v>
      </c>
      <c r="S200" s="481">
        <f t="shared" si="10"/>
        <v>0</v>
      </c>
      <c r="T200" s="481" t="str">
        <f t="shared" si="11"/>
        <v>Mantener</v>
      </c>
      <c r="U200" s="481" t="str">
        <f>IF(S200&gt;=[1]Listas!AE$4,[1]Listas!AF$4,IF(S200&gt;=[1]Listas!AE$5,[1]Listas!AF$5,[1]Listas!AF$6))</f>
        <v>Aceptable</v>
      </c>
      <c r="V200" s="484">
        <v>1</v>
      </c>
      <c r="W200" s="484">
        <v>0</v>
      </c>
      <c r="X200" s="484">
        <v>0</v>
      </c>
      <c r="Y200" s="479" t="s">
        <v>613</v>
      </c>
      <c r="Z200" s="478" t="s">
        <v>604</v>
      </c>
      <c r="AA200" s="479"/>
      <c r="AB200" s="479"/>
      <c r="AC200" s="479"/>
      <c r="AD200" s="485" t="s">
        <v>614</v>
      </c>
      <c r="AE200" s="479"/>
    </row>
    <row r="201" spans="1:31" ht="89.25" hidden="1" x14ac:dyDescent="0.2">
      <c r="A201" s="477"/>
      <c r="B201" s="477"/>
      <c r="C201" s="478" t="s">
        <v>604</v>
      </c>
      <c r="D201" s="478" t="s">
        <v>605</v>
      </c>
      <c r="E201" s="479" t="s">
        <v>615</v>
      </c>
      <c r="F201" s="478" t="s">
        <v>607</v>
      </c>
      <c r="G201" s="479" t="s">
        <v>616</v>
      </c>
      <c r="H201" s="487" t="s">
        <v>617</v>
      </c>
      <c r="I201" s="487" t="s">
        <v>618</v>
      </c>
      <c r="J201" s="487" t="s">
        <v>619</v>
      </c>
      <c r="K201" s="478" t="s">
        <v>580</v>
      </c>
      <c r="L201" s="480">
        <f>IF(K201=[1]Listas!B$4,[1]Listas!C$4,IF(K201=[1]Listas!B$5,[1]Listas!C$5,IF(K201=[1]Listas!B$6,[1]Listas!C$6,[1]Listas!C$7)))</f>
        <v>2</v>
      </c>
      <c r="M201" s="478" t="s">
        <v>620</v>
      </c>
      <c r="N201" s="480">
        <f>IF(M201=[1]Listas!D$4,[1]Listas!E$4,IF(M201=[1]Listas!D$5,[1]Listas!E$5,IF(M201=[1]Listas!D$6,[1]Listas!E$6,[1]Listas!E$7)))</f>
        <v>4</v>
      </c>
      <c r="O201" s="481">
        <f>N201*L201</f>
        <v>8</v>
      </c>
      <c r="P201" s="481" t="str">
        <f>IF((O201&gt;=24),"Muy Alto",IF((O201&gt;=10),"Alto",IF((O201&gt;=6),"Medio",IF((O201&gt;=2),"Bajo","Sin Valor"))))</f>
        <v>Medio</v>
      </c>
      <c r="Q201" s="482" t="s">
        <v>621</v>
      </c>
      <c r="R201" s="483">
        <f>IF(Q201=[1]Listas!F$4,[1]Listas!G$4,IF(Q201=[1]Listas!F$5,[1]Listas!G$5,IF(Q201=[1]Listas!F$6,[1]Listas!G$6,[1]Listas!G$7)))</f>
        <v>60</v>
      </c>
      <c r="S201" s="481">
        <f>+R201*O201</f>
        <v>480</v>
      </c>
      <c r="T201" s="481" t="str">
        <f>IF((S201&gt;=600),"Crítico",IF((S201&gt;=150),"Corregir",IF((S201&gt;=40),"Mejorar",IF((S201&lt;=20),"Mantener"))))</f>
        <v>Corregir</v>
      </c>
      <c r="U201" s="481" t="str">
        <f>IF(S201&gt;=[1]Listas!AE$4,[1]Listas!AF$4,IF(S201&gt;=[1]Listas!AE$5,[1]Listas!AF$5,[1]Listas!AF$6))</f>
        <v>Aceptable con control</v>
      </c>
      <c r="V201" s="484">
        <v>1</v>
      </c>
      <c r="W201" s="484">
        <v>0</v>
      </c>
      <c r="X201" s="484">
        <v>0</v>
      </c>
      <c r="Y201" s="479" t="s">
        <v>622</v>
      </c>
      <c r="Z201" s="478" t="s">
        <v>604</v>
      </c>
      <c r="AA201" s="479"/>
      <c r="AB201" s="479"/>
      <c r="AC201" s="479"/>
      <c r="AD201" s="488" t="s">
        <v>623</v>
      </c>
      <c r="AE201" s="489" t="s">
        <v>624</v>
      </c>
    </row>
    <row r="202" spans="1:31" s="486" customFormat="1" ht="51" hidden="1" x14ac:dyDescent="0.2">
      <c r="A202" s="477"/>
      <c r="B202" s="477"/>
      <c r="C202" s="478" t="s">
        <v>604</v>
      </c>
      <c r="D202" s="478" t="s">
        <v>625</v>
      </c>
      <c r="E202" s="479" t="s">
        <v>626</v>
      </c>
      <c r="F202" s="478" t="s">
        <v>607</v>
      </c>
      <c r="G202" s="479" t="s">
        <v>627</v>
      </c>
      <c r="H202" s="479" t="s">
        <v>628</v>
      </c>
      <c r="I202" s="479"/>
      <c r="J202" s="479"/>
      <c r="K202" s="478" t="s">
        <v>610</v>
      </c>
      <c r="L202" s="480">
        <f>IF(K202=[1]Listas!B$4,[1]Listas!C$4,IF(K202=[1]Listas!B$5,[1]Listas!C$5,IF(K202=[1]Listas!B$6,[1]Listas!C$6,[1]Listas!C$7)))</f>
        <v>0</v>
      </c>
      <c r="M202" s="478" t="s">
        <v>620</v>
      </c>
      <c r="N202" s="480">
        <f>IF(M202=[1]Listas!D$4,[1]Listas!E$4,IF(M202=[1]Listas!D$5,[1]Listas!E$5,IF(M202=[1]Listas!D$6,[1]Listas!E$6,[1]Listas!E$7)))</f>
        <v>4</v>
      </c>
      <c r="O202" s="481">
        <f t="shared" si="8"/>
        <v>0</v>
      </c>
      <c r="P202" s="481" t="str">
        <f t="shared" si="9"/>
        <v>Sin Valor</v>
      </c>
      <c r="Q202" s="482" t="s">
        <v>612</v>
      </c>
      <c r="R202" s="483">
        <f>IF(Q202=[1]Listas!F$4,[1]Listas!G$4,IF(Q202=[1]Listas!F$5,[1]Listas!G$5,IF(Q202=[1]Listas!F$6,[1]Listas!G$6,[1]Listas!G$7)))</f>
        <v>10</v>
      </c>
      <c r="S202" s="481">
        <f t="shared" si="10"/>
        <v>0</v>
      </c>
      <c r="T202" s="481" t="str">
        <f t="shared" si="11"/>
        <v>Mantener</v>
      </c>
      <c r="U202" s="481" t="str">
        <f>IF(S202&gt;=[1]Listas!AE$4,[1]Listas!AF$4,IF(S202&gt;=[1]Listas!AE$5,[1]Listas!AF$5,[1]Listas!AF$6))</f>
        <v>Aceptable</v>
      </c>
      <c r="V202" s="484">
        <v>1</v>
      </c>
      <c r="W202" s="484">
        <v>0</v>
      </c>
      <c r="X202" s="484">
        <v>0</v>
      </c>
      <c r="Y202" s="479" t="s">
        <v>629</v>
      </c>
      <c r="Z202" s="478" t="s">
        <v>604</v>
      </c>
      <c r="AA202" s="479"/>
      <c r="AB202" s="479"/>
      <c r="AC202" s="485" t="s">
        <v>630</v>
      </c>
      <c r="AD202" s="485" t="s">
        <v>631</v>
      </c>
      <c r="AE202" s="479"/>
    </row>
    <row r="203" spans="1:31" s="486" customFormat="1" ht="38.25" hidden="1" x14ac:dyDescent="0.2">
      <c r="A203" s="477"/>
      <c r="B203" s="477"/>
      <c r="C203" s="478" t="s">
        <v>604</v>
      </c>
      <c r="D203" s="478" t="s">
        <v>632</v>
      </c>
      <c r="E203" s="479" t="s">
        <v>633</v>
      </c>
      <c r="F203" s="478" t="s">
        <v>607</v>
      </c>
      <c r="G203" s="479" t="s">
        <v>634</v>
      </c>
      <c r="H203" s="479"/>
      <c r="I203" s="479"/>
      <c r="J203" s="479" t="s">
        <v>635</v>
      </c>
      <c r="K203" s="478" t="s">
        <v>610</v>
      </c>
      <c r="L203" s="480">
        <f>IF(K203=[1]Listas!B$4,[1]Listas!C$4,IF(K203=[1]Listas!B$5,[1]Listas!C$5,IF(K203=[1]Listas!B$6,[1]Listas!C$6,[1]Listas!C$7)))</f>
        <v>0</v>
      </c>
      <c r="M203" s="478" t="s">
        <v>636</v>
      </c>
      <c r="N203" s="480">
        <f>IF(M203=[1]Listas!D$4,[1]Listas!E$4,IF(M203=[1]Listas!D$5,[1]Listas!E$5,IF(M203=[1]Listas!D$6,[1]Listas!E$6,[1]Listas!E$7)))</f>
        <v>2</v>
      </c>
      <c r="O203" s="481">
        <f t="shared" si="8"/>
        <v>0</v>
      </c>
      <c r="P203" s="481" t="str">
        <f t="shared" si="9"/>
        <v>Sin Valor</v>
      </c>
      <c r="Q203" s="482" t="s">
        <v>612</v>
      </c>
      <c r="R203" s="483">
        <f>IF(Q203=[1]Listas!F$4,[1]Listas!G$4,IF(Q203=[1]Listas!F$5,[1]Listas!G$5,IF(Q203=[1]Listas!F$6,[1]Listas!G$6,[1]Listas!G$7)))</f>
        <v>10</v>
      </c>
      <c r="S203" s="481">
        <f t="shared" si="10"/>
        <v>0</v>
      </c>
      <c r="T203" s="481" t="str">
        <f t="shared" si="11"/>
        <v>Mantener</v>
      </c>
      <c r="U203" s="481" t="str">
        <f>IF(S203&gt;=[1]Listas!AE$4,[1]Listas!AF$4,IF(S203&gt;=[1]Listas!AE$5,[1]Listas!AF$5,[1]Listas!AF$6))</f>
        <v>Aceptable</v>
      </c>
      <c r="V203" s="484">
        <v>1</v>
      </c>
      <c r="W203" s="484">
        <v>0</v>
      </c>
      <c r="X203" s="484">
        <v>0</v>
      </c>
      <c r="Y203" s="479" t="s">
        <v>637</v>
      </c>
      <c r="Z203" s="478" t="s">
        <v>604</v>
      </c>
      <c r="AA203" s="479"/>
      <c r="AB203" s="479"/>
      <c r="AC203" s="491"/>
      <c r="AD203" s="485" t="s">
        <v>638</v>
      </c>
      <c r="AE203" s="479"/>
    </row>
    <row r="204" spans="1:31" s="486" customFormat="1" ht="76.5" hidden="1" x14ac:dyDescent="0.2">
      <c r="A204" s="477"/>
      <c r="B204" s="477"/>
      <c r="C204" s="478" t="s">
        <v>604</v>
      </c>
      <c r="D204" s="478" t="s">
        <v>639</v>
      </c>
      <c r="E204" s="479" t="s">
        <v>640</v>
      </c>
      <c r="F204" s="478" t="s">
        <v>641</v>
      </c>
      <c r="G204" s="479" t="s">
        <v>642</v>
      </c>
      <c r="H204" s="479" t="s">
        <v>643</v>
      </c>
      <c r="I204" s="479" t="s">
        <v>644</v>
      </c>
      <c r="J204" s="479"/>
      <c r="K204" s="478" t="s">
        <v>580</v>
      </c>
      <c r="L204" s="480">
        <f>IF(K204=[1]Listas!B$4,[1]Listas!C$4,IF(K204=[1]Listas!B$5,[1]Listas!C$5,IF(K204=[1]Listas!B$6,[1]Listas!C$6,[1]Listas!C$7)))</f>
        <v>2</v>
      </c>
      <c r="M204" s="478" t="s">
        <v>611</v>
      </c>
      <c r="N204" s="480">
        <f>IF(M204=[1]Listas!D$4,[1]Listas!E$4,IF(M204=[1]Listas!D$5,[1]Listas!E$5,IF(M204=[1]Listas!D$6,[1]Listas!E$6,[1]Listas!E$7)))</f>
        <v>3</v>
      </c>
      <c r="O204" s="481">
        <f t="shared" si="8"/>
        <v>6</v>
      </c>
      <c r="P204" s="481" t="str">
        <f t="shared" si="9"/>
        <v>Medio</v>
      </c>
      <c r="Q204" s="482" t="s">
        <v>645</v>
      </c>
      <c r="R204" s="483">
        <f>IF(Q204=[1]Listas!F$4,[1]Listas!G$4,IF(Q204=[1]Listas!F$5,[1]Listas!G$5,IF(Q204=[1]Listas!F$6,[1]Listas!G$6,[1]Listas!G$7)))</f>
        <v>25</v>
      </c>
      <c r="S204" s="481">
        <f t="shared" si="10"/>
        <v>150</v>
      </c>
      <c r="T204" s="481" t="str">
        <f t="shared" si="11"/>
        <v>Corregir</v>
      </c>
      <c r="U204" s="481" t="str">
        <f>IF(S204&gt;=[1]Listas!AE$4,[1]Listas!AF$4,IF(S204&gt;=[1]Listas!AE$5,[1]Listas!AF$5,[1]Listas!AF$6))</f>
        <v>Aceptable con control</v>
      </c>
      <c r="V204" s="484">
        <v>1</v>
      </c>
      <c r="W204" s="484">
        <v>0</v>
      </c>
      <c r="X204" s="484">
        <v>0</v>
      </c>
      <c r="Y204" s="479" t="s">
        <v>646</v>
      </c>
      <c r="Z204" s="478" t="s">
        <v>604</v>
      </c>
      <c r="AA204" s="479"/>
      <c r="AB204" s="479"/>
      <c r="AC204" s="479" t="s">
        <v>644</v>
      </c>
      <c r="AD204" s="485" t="s">
        <v>647</v>
      </c>
      <c r="AE204" s="479"/>
    </row>
    <row r="205" spans="1:31" s="486" customFormat="1" ht="76.5" hidden="1" x14ac:dyDescent="0.2">
      <c r="A205" s="477"/>
      <c r="B205" s="477"/>
      <c r="C205" s="478" t="s">
        <v>604</v>
      </c>
      <c r="D205" s="478" t="s">
        <v>648</v>
      </c>
      <c r="E205" s="479" t="s">
        <v>649</v>
      </c>
      <c r="F205" s="478" t="s">
        <v>641</v>
      </c>
      <c r="G205" s="479" t="s">
        <v>650</v>
      </c>
      <c r="H205" s="479"/>
      <c r="I205" s="479"/>
      <c r="J205" s="479" t="s">
        <v>651</v>
      </c>
      <c r="K205" s="478" t="s">
        <v>580</v>
      </c>
      <c r="L205" s="480">
        <f>IF(K205=[1]Listas!B$4,[1]Listas!C$4,IF(K205=[1]Listas!B$5,[1]Listas!C$5,IF(K205=[1]Listas!B$6,[1]Listas!C$6,[1]Listas!C$7)))</f>
        <v>2</v>
      </c>
      <c r="M205" s="478" t="s">
        <v>611</v>
      </c>
      <c r="N205" s="480">
        <f>IF(M205=[1]Listas!D$4,[1]Listas!E$4,IF(M205=[1]Listas!D$5,[1]Listas!E$5,IF(M205=[1]Listas!D$6,[1]Listas!E$6,[1]Listas!E$7)))</f>
        <v>3</v>
      </c>
      <c r="O205" s="481">
        <f t="shared" si="8"/>
        <v>6</v>
      </c>
      <c r="P205" s="481" t="str">
        <f t="shared" si="9"/>
        <v>Medio</v>
      </c>
      <c r="Q205" s="482" t="s">
        <v>645</v>
      </c>
      <c r="R205" s="483">
        <f>IF(Q205=[1]Listas!F$4,[1]Listas!G$4,IF(Q205=[1]Listas!F$5,[1]Listas!G$5,IF(Q205=[1]Listas!F$6,[1]Listas!G$6,[1]Listas!G$7)))</f>
        <v>25</v>
      </c>
      <c r="S205" s="481">
        <f t="shared" si="10"/>
        <v>150</v>
      </c>
      <c r="T205" s="481" t="str">
        <f t="shared" si="11"/>
        <v>Corregir</v>
      </c>
      <c r="U205" s="481" t="str">
        <f>IF(S205&gt;=[1]Listas!AE$4,[1]Listas!AF$4,IF(S205&gt;=[1]Listas!AE$5,[1]Listas!AF$5,[1]Listas!AF$6))</f>
        <v>Aceptable con control</v>
      </c>
      <c r="V205" s="484">
        <v>1</v>
      </c>
      <c r="W205" s="484">
        <v>0</v>
      </c>
      <c r="X205" s="484">
        <v>0</v>
      </c>
      <c r="Y205" s="479" t="s">
        <v>652</v>
      </c>
      <c r="Z205" s="478" t="s">
        <v>63</v>
      </c>
      <c r="AA205" s="479"/>
      <c r="AB205" s="479"/>
      <c r="AC205" s="479" t="s">
        <v>653</v>
      </c>
      <c r="AD205" s="485" t="s">
        <v>647</v>
      </c>
      <c r="AE205" s="479"/>
    </row>
    <row r="206" spans="1:31" s="486" customFormat="1" ht="38.25" hidden="1" x14ac:dyDescent="0.2">
      <c r="A206" s="477"/>
      <c r="B206" s="477"/>
      <c r="C206" s="478" t="s">
        <v>604</v>
      </c>
      <c r="D206" s="478" t="s">
        <v>654</v>
      </c>
      <c r="E206" s="479" t="s">
        <v>655</v>
      </c>
      <c r="F206" s="478" t="s">
        <v>656</v>
      </c>
      <c r="G206" s="479" t="s">
        <v>657</v>
      </c>
      <c r="H206" s="479" t="s">
        <v>658</v>
      </c>
      <c r="I206" s="479"/>
      <c r="J206" s="479"/>
      <c r="K206" s="478" t="s">
        <v>610</v>
      </c>
      <c r="L206" s="480">
        <f>IF(K206=[1]Listas!B$4,[1]Listas!C$4,IF(K206=[1]Listas!B$5,[1]Listas!C$5,IF(K206=[1]Listas!B$6,[1]Listas!C$6,[1]Listas!C$7)))</f>
        <v>0</v>
      </c>
      <c r="M206" s="478" t="s">
        <v>611</v>
      </c>
      <c r="N206" s="480">
        <f>IF(M206=[1]Listas!D$4,[1]Listas!E$4,IF(M206=[1]Listas!D$5,[1]Listas!E$5,IF(M206=[1]Listas!D$6,[1]Listas!E$6,[1]Listas!E$7)))</f>
        <v>3</v>
      </c>
      <c r="O206" s="481">
        <f t="shared" si="8"/>
        <v>0</v>
      </c>
      <c r="P206" s="481" t="str">
        <f t="shared" si="9"/>
        <v>Sin Valor</v>
      </c>
      <c r="Q206" s="482" t="s">
        <v>645</v>
      </c>
      <c r="R206" s="483">
        <f>IF(Q206=[1]Listas!F$4,[1]Listas!G$4,IF(Q206=[1]Listas!F$5,[1]Listas!G$5,IF(Q206=[1]Listas!F$6,[1]Listas!G$6,[1]Listas!G$7)))</f>
        <v>25</v>
      </c>
      <c r="S206" s="481">
        <f t="shared" si="10"/>
        <v>0</v>
      </c>
      <c r="T206" s="481" t="str">
        <f t="shared" si="11"/>
        <v>Mantener</v>
      </c>
      <c r="U206" s="481" t="str">
        <f>IF(S206&gt;=[1]Listas!AE$4,[1]Listas!AF$4,IF(S206&gt;=[1]Listas!AE$5,[1]Listas!AF$5,[1]Listas!AF$6))</f>
        <v>Aceptable</v>
      </c>
      <c r="V206" s="484">
        <v>1</v>
      </c>
      <c r="W206" s="484">
        <v>0</v>
      </c>
      <c r="X206" s="484">
        <v>0</v>
      </c>
      <c r="Y206" s="479" t="s">
        <v>659</v>
      </c>
      <c r="Z206" s="478" t="s">
        <v>63</v>
      </c>
      <c r="AA206" s="479"/>
      <c r="AB206" s="479"/>
      <c r="AC206" s="491"/>
      <c r="AD206" s="479" t="s">
        <v>660</v>
      </c>
      <c r="AE206" s="491"/>
    </row>
    <row r="207" spans="1:31" s="486" customFormat="1" ht="38.25" hidden="1" x14ac:dyDescent="0.2">
      <c r="A207" s="477"/>
      <c r="B207" s="477"/>
      <c r="C207" s="478" t="s">
        <v>604</v>
      </c>
      <c r="D207" s="478" t="s">
        <v>661</v>
      </c>
      <c r="E207" s="479" t="s">
        <v>662</v>
      </c>
      <c r="F207" s="478" t="s">
        <v>663</v>
      </c>
      <c r="G207" s="479" t="s">
        <v>664</v>
      </c>
      <c r="H207" s="479"/>
      <c r="I207" s="479"/>
      <c r="J207" s="479"/>
      <c r="K207" s="478" t="s">
        <v>610</v>
      </c>
      <c r="L207" s="480">
        <f>IF(K207=[1]Listas!B$4,[1]Listas!C$4,IF(K207=[1]Listas!B$5,[1]Listas!C$5,IF(K207=[1]Listas!B$6,[1]Listas!C$6,[1]Listas!C$7)))</f>
        <v>0</v>
      </c>
      <c r="M207" s="478" t="s">
        <v>665</v>
      </c>
      <c r="N207" s="480">
        <f>IF(M207=[1]Listas!D$4,[1]Listas!E$4,IF(M207=[1]Listas!D$5,[1]Listas!E$5,IF(M207=[1]Listas!D$6,[1]Listas!E$6,[1]Listas!E$7)))</f>
        <v>1</v>
      </c>
      <c r="O207" s="481">
        <f t="shared" si="8"/>
        <v>0</v>
      </c>
      <c r="P207" s="481" t="str">
        <f t="shared" si="9"/>
        <v>Sin Valor</v>
      </c>
      <c r="Q207" s="482" t="s">
        <v>612</v>
      </c>
      <c r="R207" s="483">
        <f>IF(Q207=[1]Listas!F$4,[1]Listas!G$4,IF(Q207=[1]Listas!F$5,[1]Listas!G$5,IF(Q207=[1]Listas!F$6,[1]Listas!G$6,[1]Listas!G$7)))</f>
        <v>10</v>
      </c>
      <c r="S207" s="481">
        <f t="shared" si="10"/>
        <v>0</v>
      </c>
      <c r="T207" s="481" t="str">
        <f t="shared" si="11"/>
        <v>Mantener</v>
      </c>
      <c r="U207" s="481" t="str">
        <f>IF(S207&gt;=[1]Listas!AE$4,[1]Listas!AF$4,IF(S207&gt;=[1]Listas!AE$5,[1]Listas!AF$5,[1]Listas!AF$6))</f>
        <v>Aceptable</v>
      </c>
      <c r="V207" s="484">
        <v>1</v>
      </c>
      <c r="W207" s="484">
        <v>0</v>
      </c>
      <c r="X207" s="484">
        <v>0</v>
      </c>
      <c r="Y207" s="479" t="s">
        <v>664</v>
      </c>
      <c r="Z207" s="478" t="s">
        <v>604</v>
      </c>
      <c r="AA207" s="479"/>
      <c r="AB207" s="479"/>
      <c r="AC207" s="479"/>
      <c r="AD207" s="479" t="s">
        <v>666</v>
      </c>
      <c r="AE207" s="479"/>
    </row>
    <row r="208" spans="1:31" s="486" customFormat="1" ht="38.25" hidden="1" x14ac:dyDescent="0.2">
      <c r="A208" s="477"/>
      <c r="B208" s="477"/>
      <c r="C208" s="478" t="s">
        <v>604</v>
      </c>
      <c r="D208" s="478" t="s">
        <v>667</v>
      </c>
      <c r="E208" s="479" t="s">
        <v>668</v>
      </c>
      <c r="F208" s="478" t="s">
        <v>663</v>
      </c>
      <c r="G208" s="479" t="s">
        <v>669</v>
      </c>
      <c r="H208" s="479"/>
      <c r="I208" s="479" t="s">
        <v>670</v>
      </c>
      <c r="J208" s="479"/>
      <c r="K208" s="478" t="s">
        <v>610</v>
      </c>
      <c r="L208" s="480">
        <f>IF(K208=[1]Listas!B$4,[1]Listas!C$4,IF(K208=[1]Listas!B$5,[1]Listas!C$5,IF(K208=[1]Listas!B$6,[1]Listas!C$6,[1]Listas!C$7)))</f>
        <v>0</v>
      </c>
      <c r="M208" s="478" t="s">
        <v>665</v>
      </c>
      <c r="N208" s="480">
        <f>IF(M208=[1]Listas!D$4,[1]Listas!E$4,IF(M208=[1]Listas!D$5,[1]Listas!E$5,IF(M208=[1]Listas!D$6,[1]Listas!E$6,[1]Listas!E$7)))</f>
        <v>1</v>
      </c>
      <c r="O208" s="481">
        <f t="shared" si="8"/>
        <v>0</v>
      </c>
      <c r="P208" s="481" t="str">
        <f t="shared" si="9"/>
        <v>Sin Valor</v>
      </c>
      <c r="Q208" s="482" t="s">
        <v>612</v>
      </c>
      <c r="R208" s="483">
        <f>IF(Q208=[1]Listas!F$4,[1]Listas!G$4,IF(Q208=[1]Listas!F$5,[1]Listas!G$5,IF(Q208=[1]Listas!F$6,[1]Listas!G$6,[1]Listas!G$7)))</f>
        <v>10</v>
      </c>
      <c r="S208" s="481">
        <f t="shared" si="10"/>
        <v>0</v>
      </c>
      <c r="T208" s="481" t="str">
        <f t="shared" si="11"/>
        <v>Mantener</v>
      </c>
      <c r="U208" s="481" t="str">
        <f>IF(S208&gt;=[1]Listas!AE$4,[1]Listas!AF$4,IF(S208&gt;=[1]Listas!AE$5,[1]Listas!AF$5,[1]Listas!AF$6))</f>
        <v>Aceptable</v>
      </c>
      <c r="V208" s="484">
        <v>1</v>
      </c>
      <c r="W208" s="484">
        <v>0</v>
      </c>
      <c r="X208" s="484">
        <v>0</v>
      </c>
      <c r="Y208" s="479" t="s">
        <v>669</v>
      </c>
      <c r="Z208" s="478" t="s">
        <v>604</v>
      </c>
      <c r="AA208" s="479"/>
      <c r="AB208" s="479"/>
      <c r="AC208" s="479" t="s">
        <v>671</v>
      </c>
      <c r="AD208" s="479"/>
      <c r="AE208" s="479"/>
    </row>
    <row r="209" spans="1:31" s="486" customFormat="1" ht="51" hidden="1" x14ac:dyDescent="0.2">
      <c r="A209" s="477"/>
      <c r="B209" s="477"/>
      <c r="C209" s="478" t="s">
        <v>604</v>
      </c>
      <c r="D209" s="478" t="s">
        <v>672</v>
      </c>
      <c r="E209" s="479" t="s">
        <v>673</v>
      </c>
      <c r="F209" s="478" t="s">
        <v>656</v>
      </c>
      <c r="G209" s="479" t="s">
        <v>674</v>
      </c>
      <c r="H209" s="479"/>
      <c r="I209" s="479" t="s">
        <v>675</v>
      </c>
      <c r="J209" s="479"/>
      <c r="K209" s="478" t="s">
        <v>610</v>
      </c>
      <c r="L209" s="480">
        <f>IF(K209=[1]Listas!B$4,[1]Listas!C$4,IF(K209=[1]Listas!B$5,[1]Listas!C$5,IF(K209=[1]Listas!B$6,[1]Listas!C$6,[1]Listas!C$7)))</f>
        <v>0</v>
      </c>
      <c r="M209" s="478" t="s">
        <v>665</v>
      </c>
      <c r="N209" s="480">
        <f>IF(M209=[1]Listas!D$4,[1]Listas!E$4,IF(M209=[1]Listas!D$5,[1]Listas!E$5,IF(M209=[1]Listas!D$6,[1]Listas!E$6,[1]Listas!E$7)))</f>
        <v>1</v>
      </c>
      <c r="O209" s="481">
        <f t="shared" si="8"/>
        <v>0</v>
      </c>
      <c r="P209" s="481" t="str">
        <f t="shared" si="9"/>
        <v>Sin Valor</v>
      </c>
      <c r="Q209" s="482" t="s">
        <v>676</v>
      </c>
      <c r="R209" s="483">
        <f>IF(Q209=[1]Listas!F$4,[1]Listas!G$4,IF(Q209=[1]Listas!F$5,[1]Listas!G$5,IF(Q209=[1]Listas!F$6,[1]Listas!G$6,[1]Listas!G$7)))</f>
        <v>100</v>
      </c>
      <c r="S209" s="481">
        <f t="shared" si="10"/>
        <v>0</v>
      </c>
      <c r="T209" s="481" t="str">
        <f t="shared" si="11"/>
        <v>Mantener</v>
      </c>
      <c r="U209" s="481" t="str">
        <f>IF(S209&gt;=[1]Listas!AE$4,[1]Listas!AF$4,IF(S209&gt;=[1]Listas!AE$5,[1]Listas!AF$5,[1]Listas!AF$6))</f>
        <v>Aceptable</v>
      </c>
      <c r="V209" s="484">
        <v>1</v>
      </c>
      <c r="W209" s="484">
        <v>0</v>
      </c>
      <c r="X209" s="484">
        <v>0</v>
      </c>
      <c r="Y209" s="479" t="s">
        <v>677</v>
      </c>
      <c r="Z209" s="478" t="s">
        <v>604</v>
      </c>
      <c r="AA209" s="479"/>
      <c r="AB209" s="479"/>
      <c r="AC209" s="479"/>
      <c r="AD209" s="479" t="s">
        <v>678</v>
      </c>
      <c r="AE209" s="479"/>
    </row>
    <row r="210" spans="1:31" ht="76.5" hidden="1" x14ac:dyDescent="0.2">
      <c r="A210" s="477" t="s">
        <v>750</v>
      </c>
      <c r="B210" s="477" t="s">
        <v>603</v>
      </c>
      <c r="C210" s="478" t="s">
        <v>604</v>
      </c>
      <c r="D210" s="478" t="s">
        <v>605</v>
      </c>
      <c r="E210" s="479" t="s">
        <v>606</v>
      </c>
      <c r="F210" s="478" t="s">
        <v>607</v>
      </c>
      <c r="G210" s="479" t="s">
        <v>608</v>
      </c>
      <c r="H210" s="479" t="s">
        <v>680</v>
      </c>
      <c r="I210" s="479"/>
      <c r="J210" s="479"/>
      <c r="K210" s="478" t="s">
        <v>610</v>
      </c>
      <c r="L210" s="480">
        <f>IF(K210=[1]Listas!B$4,[1]Listas!C$4,IF(K210=[1]Listas!B$5,[1]Listas!C$5,IF(K210=[1]Listas!B$6,[1]Listas!C$6,[1]Listas!C$7)))</f>
        <v>0</v>
      </c>
      <c r="M210" s="478" t="s">
        <v>611</v>
      </c>
      <c r="N210" s="480">
        <f>IF(M210=[1]Listas!D$4,[1]Listas!E$4,IF(M210=[1]Listas!D$5,[1]Listas!E$5,IF(M210=[1]Listas!D$6,[1]Listas!E$6,[1]Listas!E$7)))</f>
        <v>3</v>
      </c>
      <c r="O210" s="481">
        <f t="shared" si="8"/>
        <v>0</v>
      </c>
      <c r="P210" s="481" t="str">
        <f t="shared" si="9"/>
        <v>Sin Valor</v>
      </c>
      <c r="Q210" s="482" t="s">
        <v>612</v>
      </c>
      <c r="R210" s="483">
        <f>IF(Q210=[1]Listas!F$4,[1]Listas!G$4,IF(Q210=[1]Listas!F$5,[1]Listas!G$5,IF(Q210=[1]Listas!F$6,[1]Listas!G$6,[1]Listas!G$7)))</f>
        <v>10</v>
      </c>
      <c r="S210" s="481">
        <f t="shared" si="10"/>
        <v>0</v>
      </c>
      <c r="T210" s="481" t="str">
        <f t="shared" si="11"/>
        <v>Mantener</v>
      </c>
      <c r="U210" s="481" t="str">
        <f>IF(S210&gt;=[1]Listas!AE$4,[1]Listas!AF$4,IF(S210&gt;=[1]Listas!AE$5,[1]Listas!AF$5,[1]Listas!AF$6))</f>
        <v>Aceptable</v>
      </c>
      <c r="V210" s="484">
        <v>1</v>
      </c>
      <c r="W210" s="484">
        <v>0</v>
      </c>
      <c r="X210" s="484">
        <v>0</v>
      </c>
      <c r="Y210" s="479" t="s">
        <v>613</v>
      </c>
      <c r="Z210" s="478" t="s">
        <v>604</v>
      </c>
      <c r="AA210" s="479"/>
      <c r="AB210" s="479"/>
      <c r="AC210" s="479"/>
      <c r="AD210" s="485" t="s">
        <v>614</v>
      </c>
      <c r="AE210" s="479"/>
    </row>
    <row r="211" spans="1:31" ht="89.25" hidden="1" x14ac:dyDescent="0.2">
      <c r="A211" s="477"/>
      <c r="B211" s="477"/>
      <c r="C211" s="478" t="s">
        <v>604</v>
      </c>
      <c r="D211" s="478" t="s">
        <v>605</v>
      </c>
      <c r="E211" s="479" t="s">
        <v>615</v>
      </c>
      <c r="F211" s="478" t="s">
        <v>607</v>
      </c>
      <c r="G211" s="479" t="s">
        <v>616</v>
      </c>
      <c r="H211" s="487" t="s">
        <v>617</v>
      </c>
      <c r="I211" s="487" t="s">
        <v>618</v>
      </c>
      <c r="J211" s="487" t="s">
        <v>619</v>
      </c>
      <c r="K211" s="478" t="s">
        <v>580</v>
      </c>
      <c r="L211" s="480">
        <f>IF(K211=[1]Listas!B$4,[1]Listas!C$4,IF(K211=[1]Listas!B$5,[1]Listas!C$5,IF(K211=[1]Listas!B$6,[1]Listas!C$6,[1]Listas!C$7)))</f>
        <v>2</v>
      </c>
      <c r="M211" s="478" t="s">
        <v>620</v>
      </c>
      <c r="N211" s="480">
        <f>IF(M211=[1]Listas!D$4,[1]Listas!E$4,IF(M211=[1]Listas!D$5,[1]Listas!E$5,IF(M211=[1]Listas!D$6,[1]Listas!E$6,[1]Listas!E$7)))</f>
        <v>4</v>
      </c>
      <c r="O211" s="481">
        <f>N211*L211</f>
        <v>8</v>
      </c>
      <c r="P211" s="481" t="str">
        <f>IF((O211&gt;=24),"Muy Alto",IF((O211&gt;=10),"Alto",IF((O211&gt;=6),"Medio",IF((O211&gt;=2),"Bajo","Sin Valor"))))</f>
        <v>Medio</v>
      </c>
      <c r="Q211" s="482" t="s">
        <v>621</v>
      </c>
      <c r="R211" s="483">
        <f>IF(Q211=[1]Listas!F$4,[1]Listas!G$4,IF(Q211=[1]Listas!F$5,[1]Listas!G$5,IF(Q211=[1]Listas!F$6,[1]Listas!G$6,[1]Listas!G$7)))</f>
        <v>60</v>
      </c>
      <c r="S211" s="481">
        <f>+R211*O211</f>
        <v>480</v>
      </c>
      <c r="T211" s="481" t="str">
        <f>IF((S211&gt;=600),"Crítico",IF((S211&gt;=150),"Corregir",IF((S211&gt;=40),"Mejorar",IF((S211&lt;=20),"Mantener"))))</f>
        <v>Corregir</v>
      </c>
      <c r="U211" s="481" t="str">
        <f>IF(S211&gt;=[1]Listas!AE$4,[1]Listas!AF$4,IF(S211&gt;=[1]Listas!AE$5,[1]Listas!AF$5,[1]Listas!AF$6))</f>
        <v>Aceptable con control</v>
      </c>
      <c r="V211" s="484">
        <v>1</v>
      </c>
      <c r="W211" s="484">
        <v>0</v>
      </c>
      <c r="X211" s="484">
        <v>0</v>
      </c>
      <c r="Y211" s="479" t="s">
        <v>622</v>
      </c>
      <c r="Z211" s="478" t="s">
        <v>604</v>
      </c>
      <c r="AA211" s="479"/>
      <c r="AB211" s="479"/>
      <c r="AC211" s="479"/>
      <c r="AD211" s="488" t="s">
        <v>623</v>
      </c>
      <c r="AE211" s="489" t="s">
        <v>624</v>
      </c>
    </row>
    <row r="212" spans="1:31" ht="51" hidden="1" x14ac:dyDescent="0.2">
      <c r="A212" s="477"/>
      <c r="B212" s="477"/>
      <c r="C212" s="478" t="s">
        <v>604</v>
      </c>
      <c r="D212" s="478" t="s">
        <v>625</v>
      </c>
      <c r="E212" s="479" t="s">
        <v>626</v>
      </c>
      <c r="F212" s="478" t="s">
        <v>607</v>
      </c>
      <c r="G212" s="479" t="s">
        <v>627</v>
      </c>
      <c r="H212" s="479" t="s">
        <v>628</v>
      </c>
      <c r="I212" s="479"/>
      <c r="J212" s="479"/>
      <c r="K212" s="478" t="s">
        <v>580</v>
      </c>
      <c r="L212" s="480">
        <f>IF(K212=[1]Listas!B$4,[1]Listas!C$4,IF(K212=[1]Listas!B$5,[1]Listas!C$5,IF(K212=[1]Listas!B$6,[1]Listas!C$6,[1]Listas!C$7)))</f>
        <v>2</v>
      </c>
      <c r="M212" s="478" t="s">
        <v>620</v>
      </c>
      <c r="N212" s="480">
        <f>IF(M212=[1]Listas!D$4,[1]Listas!E$4,IF(M212=[1]Listas!D$5,[1]Listas!E$5,IF(M212=[1]Listas!D$6,[1]Listas!E$6,[1]Listas!E$7)))</f>
        <v>4</v>
      </c>
      <c r="O212" s="481">
        <f t="shared" si="8"/>
        <v>8</v>
      </c>
      <c r="P212" s="481" t="str">
        <f t="shared" si="9"/>
        <v>Medio</v>
      </c>
      <c r="Q212" s="482" t="s">
        <v>645</v>
      </c>
      <c r="R212" s="483">
        <f>IF(Q212=[1]Listas!F$4,[1]Listas!G$4,IF(Q212=[1]Listas!F$5,[1]Listas!G$5,IF(Q212=[1]Listas!F$6,[1]Listas!G$6,[1]Listas!G$7)))</f>
        <v>25</v>
      </c>
      <c r="S212" s="481">
        <f t="shared" si="10"/>
        <v>200</v>
      </c>
      <c r="T212" s="481" t="str">
        <f t="shared" si="11"/>
        <v>Corregir</v>
      </c>
      <c r="U212" s="481" t="str">
        <f>IF(S212&gt;=[1]Listas!AE$4,[1]Listas!AF$4,IF(S212&gt;=[1]Listas!AE$5,[1]Listas!AF$5,[1]Listas!AF$6))</f>
        <v>Aceptable con control</v>
      </c>
      <c r="V212" s="484">
        <v>1</v>
      </c>
      <c r="W212" s="484">
        <v>0</v>
      </c>
      <c r="X212" s="484">
        <v>0</v>
      </c>
      <c r="Y212" s="479" t="s">
        <v>629</v>
      </c>
      <c r="Z212" s="478" t="s">
        <v>604</v>
      </c>
      <c r="AA212" s="479"/>
      <c r="AB212" s="479"/>
      <c r="AC212" s="485" t="s">
        <v>630</v>
      </c>
      <c r="AD212" s="485" t="s">
        <v>631</v>
      </c>
      <c r="AE212" s="479"/>
    </row>
    <row r="213" spans="1:31" ht="63.75" hidden="1" x14ac:dyDescent="0.2">
      <c r="A213" s="477"/>
      <c r="B213" s="477"/>
      <c r="C213" s="478" t="s">
        <v>604</v>
      </c>
      <c r="D213" s="478" t="s">
        <v>681</v>
      </c>
      <c r="E213" s="479" t="s">
        <v>682</v>
      </c>
      <c r="F213" s="478" t="s">
        <v>607</v>
      </c>
      <c r="G213" s="479" t="s">
        <v>634</v>
      </c>
      <c r="H213" s="479"/>
      <c r="I213" s="479"/>
      <c r="J213" s="479"/>
      <c r="K213" s="478" t="s">
        <v>610</v>
      </c>
      <c r="L213" s="480">
        <f>IF(K213=[1]Listas!B$4,[1]Listas!C$4,IF(K213=[1]Listas!B$5,[1]Listas!C$5,IF(K213=[1]Listas!B$6,[1]Listas!C$6,[1]Listas!C$7)))</f>
        <v>0</v>
      </c>
      <c r="M213" s="478" t="s">
        <v>636</v>
      </c>
      <c r="N213" s="480">
        <f>IF(M213=[1]Listas!D$4,[1]Listas!E$4,IF(M213=[1]Listas!D$5,[1]Listas!E$5,IF(M213=[1]Listas!D$6,[1]Listas!E$6,[1]Listas!E$7)))</f>
        <v>2</v>
      </c>
      <c r="O213" s="481">
        <f t="shared" si="8"/>
        <v>0</v>
      </c>
      <c r="P213" s="481" t="str">
        <f t="shared" si="9"/>
        <v>Sin Valor</v>
      </c>
      <c r="Q213" s="482" t="s">
        <v>645</v>
      </c>
      <c r="R213" s="483">
        <f>IF(Q213=[1]Listas!F$4,[1]Listas!G$4,IF(Q213=[1]Listas!F$5,[1]Listas!G$5,IF(Q213=[1]Listas!F$6,[1]Listas!G$6,[1]Listas!G$7)))</f>
        <v>25</v>
      </c>
      <c r="S213" s="481">
        <f t="shared" si="10"/>
        <v>0</v>
      </c>
      <c r="T213" s="481" t="str">
        <f t="shared" si="11"/>
        <v>Mantener</v>
      </c>
      <c r="U213" s="481" t="str">
        <f>IF(S213&gt;=[1]Listas!AE$4,[1]Listas!AF$4,IF(S213&gt;=[1]Listas!AE$5,[1]Listas!AF$5,[1]Listas!AF$6))</f>
        <v>Aceptable</v>
      </c>
      <c r="V213" s="484">
        <v>1</v>
      </c>
      <c r="W213" s="484">
        <v>0</v>
      </c>
      <c r="X213" s="484">
        <v>0</v>
      </c>
      <c r="Y213" s="479" t="s">
        <v>637</v>
      </c>
      <c r="Z213" s="478" t="s">
        <v>604</v>
      </c>
      <c r="AA213" s="479"/>
      <c r="AB213" s="479"/>
      <c r="AC213" s="491"/>
      <c r="AD213" s="485" t="s">
        <v>638</v>
      </c>
      <c r="AE213" s="479"/>
    </row>
    <row r="214" spans="1:31" ht="76.5" hidden="1" x14ac:dyDescent="0.2">
      <c r="A214" s="477"/>
      <c r="B214" s="477"/>
      <c r="C214" s="478" t="s">
        <v>604</v>
      </c>
      <c r="D214" s="478" t="s">
        <v>639</v>
      </c>
      <c r="E214" s="479" t="s">
        <v>683</v>
      </c>
      <c r="F214" s="478" t="s">
        <v>641</v>
      </c>
      <c r="G214" s="479" t="s">
        <v>642</v>
      </c>
      <c r="H214" s="479" t="s">
        <v>643</v>
      </c>
      <c r="I214" s="479" t="s">
        <v>644</v>
      </c>
      <c r="J214" s="479" t="s">
        <v>651</v>
      </c>
      <c r="K214" s="478" t="s">
        <v>580</v>
      </c>
      <c r="L214" s="480">
        <f>IF(K214=[1]Listas!B$4,[1]Listas!C$4,IF(K214=[1]Listas!B$5,[1]Listas!C$5,IF(K214=[1]Listas!B$6,[1]Listas!C$6,[1]Listas!C$7)))</f>
        <v>2</v>
      </c>
      <c r="M214" s="478" t="s">
        <v>620</v>
      </c>
      <c r="N214" s="480">
        <f>IF(M214=[1]Listas!D$4,[1]Listas!E$4,IF(M214=[1]Listas!D$5,[1]Listas!E$5,IF(M214=[1]Listas!D$6,[1]Listas!E$6,[1]Listas!E$7)))</f>
        <v>4</v>
      </c>
      <c r="O214" s="481">
        <f t="shared" si="8"/>
        <v>8</v>
      </c>
      <c r="P214" s="481" t="str">
        <f t="shared" si="9"/>
        <v>Medio</v>
      </c>
      <c r="Q214" s="482" t="s">
        <v>645</v>
      </c>
      <c r="R214" s="483">
        <f>IF(Q214=[1]Listas!F$4,[1]Listas!G$4,IF(Q214=[1]Listas!F$5,[1]Listas!G$5,IF(Q214=[1]Listas!F$6,[1]Listas!G$6,[1]Listas!G$7)))</f>
        <v>25</v>
      </c>
      <c r="S214" s="481">
        <f t="shared" si="10"/>
        <v>200</v>
      </c>
      <c r="T214" s="481" t="str">
        <f t="shared" si="11"/>
        <v>Corregir</v>
      </c>
      <c r="U214" s="481" t="str">
        <f>IF(S214&gt;=[1]Listas!AE$4,[1]Listas!AF$4,IF(S214&gt;=[1]Listas!AE$5,[1]Listas!AF$5,[1]Listas!AF$6))</f>
        <v>Aceptable con control</v>
      </c>
      <c r="V214" s="484">
        <v>1</v>
      </c>
      <c r="W214" s="484">
        <v>0</v>
      </c>
      <c r="X214" s="484">
        <v>0</v>
      </c>
      <c r="Y214" s="479" t="s">
        <v>646</v>
      </c>
      <c r="Z214" s="478" t="s">
        <v>604</v>
      </c>
      <c r="AA214" s="479"/>
      <c r="AB214" s="479"/>
      <c r="AC214" s="479" t="s">
        <v>684</v>
      </c>
      <c r="AD214" s="485" t="s">
        <v>647</v>
      </c>
      <c r="AE214" s="479"/>
    </row>
    <row r="215" spans="1:31" ht="76.5" hidden="1" x14ac:dyDescent="0.2">
      <c r="A215" s="477"/>
      <c r="B215" s="477"/>
      <c r="C215" s="478" t="s">
        <v>604</v>
      </c>
      <c r="D215" s="478" t="s">
        <v>648</v>
      </c>
      <c r="E215" s="479" t="s">
        <v>685</v>
      </c>
      <c r="F215" s="478" t="s">
        <v>641</v>
      </c>
      <c r="G215" s="479" t="s">
        <v>650</v>
      </c>
      <c r="H215" s="479"/>
      <c r="I215" s="479" t="s">
        <v>686</v>
      </c>
      <c r="J215" s="479" t="s">
        <v>651</v>
      </c>
      <c r="K215" s="478" t="s">
        <v>580</v>
      </c>
      <c r="L215" s="480">
        <f>IF(K215=[1]Listas!B$4,[1]Listas!C$4,IF(K215=[1]Listas!B$5,[1]Listas!C$5,IF(K215=[1]Listas!B$6,[1]Listas!C$6,[1]Listas!C$7)))</f>
        <v>2</v>
      </c>
      <c r="M215" s="478" t="s">
        <v>620</v>
      </c>
      <c r="N215" s="480">
        <f>IF(M215=[1]Listas!D$4,[1]Listas!E$4,IF(M215=[1]Listas!D$5,[1]Listas!E$5,IF(M215=[1]Listas!D$6,[1]Listas!E$6,[1]Listas!E$7)))</f>
        <v>4</v>
      </c>
      <c r="O215" s="481">
        <f t="shared" si="8"/>
        <v>8</v>
      </c>
      <c r="P215" s="481" t="str">
        <f t="shared" si="9"/>
        <v>Medio</v>
      </c>
      <c r="Q215" s="482" t="s">
        <v>645</v>
      </c>
      <c r="R215" s="483">
        <f>IF(Q215=[1]Listas!F$4,[1]Listas!G$4,IF(Q215=[1]Listas!F$5,[1]Listas!G$5,IF(Q215=[1]Listas!F$6,[1]Listas!G$6,[1]Listas!G$7)))</f>
        <v>25</v>
      </c>
      <c r="S215" s="481">
        <f t="shared" si="10"/>
        <v>200</v>
      </c>
      <c r="T215" s="481" t="str">
        <f t="shared" si="11"/>
        <v>Corregir</v>
      </c>
      <c r="U215" s="481" t="str">
        <f>IF(S215&gt;=[1]Listas!AE$4,[1]Listas!AF$4,IF(S215&gt;=[1]Listas!AE$5,[1]Listas!AF$5,[1]Listas!AF$6))</f>
        <v>Aceptable con control</v>
      </c>
      <c r="V215" s="484">
        <v>1</v>
      </c>
      <c r="W215" s="484">
        <v>0</v>
      </c>
      <c r="X215" s="484">
        <v>0</v>
      </c>
      <c r="Y215" s="479" t="s">
        <v>652</v>
      </c>
      <c r="Z215" s="478" t="s">
        <v>63</v>
      </c>
      <c r="AA215" s="479"/>
      <c r="AB215" s="479"/>
      <c r="AC215" s="491"/>
      <c r="AD215" s="485" t="s">
        <v>647</v>
      </c>
      <c r="AE215" s="479"/>
    </row>
    <row r="216" spans="1:31" ht="38.25" hidden="1" x14ac:dyDescent="0.2">
      <c r="A216" s="477"/>
      <c r="B216" s="477"/>
      <c r="C216" s="478" t="s">
        <v>604</v>
      </c>
      <c r="D216" s="478" t="s">
        <v>654</v>
      </c>
      <c r="E216" s="479" t="s">
        <v>655</v>
      </c>
      <c r="F216" s="478" t="s">
        <v>656</v>
      </c>
      <c r="G216" s="479" t="s">
        <v>657</v>
      </c>
      <c r="H216" s="479" t="s">
        <v>658</v>
      </c>
      <c r="I216" s="479"/>
      <c r="J216" s="479"/>
      <c r="K216" s="478" t="s">
        <v>580</v>
      </c>
      <c r="L216" s="480">
        <f>IF(K216=[1]Listas!B$4,[1]Listas!C$4,IF(K216=[1]Listas!B$5,[1]Listas!C$5,IF(K216=[1]Listas!B$6,[1]Listas!C$6,[1]Listas!C$7)))</f>
        <v>2</v>
      </c>
      <c r="M216" s="478" t="s">
        <v>611</v>
      </c>
      <c r="N216" s="480">
        <f>IF(M216=[1]Listas!D$4,[1]Listas!E$4,IF(M216=[1]Listas!D$5,[1]Listas!E$5,IF(M216=[1]Listas!D$6,[1]Listas!E$6,[1]Listas!E$7)))</f>
        <v>3</v>
      </c>
      <c r="O216" s="481">
        <f t="shared" si="8"/>
        <v>6</v>
      </c>
      <c r="P216" s="481" t="str">
        <f t="shared" si="9"/>
        <v>Medio</v>
      </c>
      <c r="Q216" s="482" t="s">
        <v>645</v>
      </c>
      <c r="R216" s="483">
        <f>IF(Q216=[1]Listas!F$4,[1]Listas!G$4,IF(Q216=[1]Listas!F$5,[1]Listas!G$5,IF(Q216=[1]Listas!F$6,[1]Listas!G$6,[1]Listas!G$7)))</f>
        <v>25</v>
      </c>
      <c r="S216" s="481">
        <f t="shared" si="10"/>
        <v>150</v>
      </c>
      <c r="T216" s="481" t="str">
        <f t="shared" si="11"/>
        <v>Corregir</v>
      </c>
      <c r="U216" s="481" t="str">
        <f>IF(S216&gt;=[1]Listas!AE$4,[1]Listas!AF$4,IF(S216&gt;=[1]Listas!AE$5,[1]Listas!AF$5,[1]Listas!AF$6))</f>
        <v>Aceptable con control</v>
      </c>
      <c r="V216" s="484">
        <v>1</v>
      </c>
      <c r="W216" s="484">
        <v>0</v>
      </c>
      <c r="X216" s="484">
        <v>0</v>
      </c>
      <c r="Y216" s="479" t="s">
        <v>659</v>
      </c>
      <c r="Z216" s="478" t="s">
        <v>63</v>
      </c>
      <c r="AA216" s="479"/>
      <c r="AB216" s="479"/>
      <c r="AC216" s="491"/>
      <c r="AD216" s="479" t="s">
        <v>660</v>
      </c>
      <c r="AE216" s="491"/>
    </row>
    <row r="217" spans="1:31" ht="38.25" hidden="1" x14ac:dyDescent="0.2">
      <c r="A217" s="477"/>
      <c r="B217" s="477"/>
      <c r="C217" s="478" t="s">
        <v>604</v>
      </c>
      <c r="D217" s="478" t="s">
        <v>661</v>
      </c>
      <c r="E217" s="479" t="s">
        <v>662</v>
      </c>
      <c r="F217" s="478" t="s">
        <v>663</v>
      </c>
      <c r="G217" s="479" t="s">
        <v>664</v>
      </c>
      <c r="H217" s="479"/>
      <c r="I217" s="479"/>
      <c r="J217" s="479"/>
      <c r="K217" s="478" t="s">
        <v>610</v>
      </c>
      <c r="L217" s="480">
        <f>IF(K217=[1]Listas!B$4,[1]Listas!C$4,IF(K217=[1]Listas!B$5,[1]Listas!C$5,IF(K217=[1]Listas!B$6,[1]Listas!C$6,[1]Listas!C$7)))</f>
        <v>0</v>
      </c>
      <c r="M217" s="478" t="s">
        <v>665</v>
      </c>
      <c r="N217" s="480">
        <f>IF(M217=[1]Listas!D$4,[1]Listas!E$4,IF(M217=[1]Listas!D$5,[1]Listas!E$5,IF(M217=[1]Listas!D$6,[1]Listas!E$6,[1]Listas!E$7)))</f>
        <v>1</v>
      </c>
      <c r="O217" s="481">
        <f t="shared" si="8"/>
        <v>0</v>
      </c>
      <c r="P217" s="481" t="str">
        <f t="shared" si="9"/>
        <v>Sin Valor</v>
      </c>
      <c r="Q217" s="482" t="s">
        <v>612</v>
      </c>
      <c r="R217" s="483">
        <f>IF(Q217=[1]Listas!F$4,[1]Listas!G$4,IF(Q217=[1]Listas!F$5,[1]Listas!G$5,IF(Q217=[1]Listas!F$6,[1]Listas!G$6,[1]Listas!G$7)))</f>
        <v>10</v>
      </c>
      <c r="S217" s="481">
        <f t="shared" si="10"/>
        <v>0</v>
      </c>
      <c r="T217" s="481" t="str">
        <f t="shared" si="11"/>
        <v>Mantener</v>
      </c>
      <c r="U217" s="481" t="str">
        <f>IF(S217&gt;=[1]Listas!AE$4,[1]Listas!AF$4,IF(S217&gt;=[1]Listas!AE$5,[1]Listas!AF$5,[1]Listas!AF$6))</f>
        <v>Aceptable</v>
      </c>
      <c r="V217" s="484">
        <v>1</v>
      </c>
      <c r="W217" s="484">
        <v>0</v>
      </c>
      <c r="X217" s="484">
        <v>0</v>
      </c>
      <c r="Y217" s="479" t="s">
        <v>664</v>
      </c>
      <c r="Z217" s="478" t="s">
        <v>604</v>
      </c>
      <c r="AA217" s="479"/>
      <c r="AB217" s="479"/>
      <c r="AC217" s="479"/>
      <c r="AD217" s="479" t="s">
        <v>666</v>
      </c>
      <c r="AE217" s="479"/>
    </row>
    <row r="218" spans="1:31" ht="38.25" hidden="1" x14ac:dyDescent="0.2">
      <c r="A218" s="477"/>
      <c r="B218" s="477"/>
      <c r="C218" s="478" t="s">
        <v>604</v>
      </c>
      <c r="D218" s="478" t="s">
        <v>667</v>
      </c>
      <c r="E218" s="479" t="s">
        <v>687</v>
      </c>
      <c r="F218" s="478" t="s">
        <v>663</v>
      </c>
      <c r="G218" s="479" t="s">
        <v>669</v>
      </c>
      <c r="H218" s="479"/>
      <c r="I218" s="479" t="s">
        <v>670</v>
      </c>
      <c r="J218" s="479"/>
      <c r="K218" s="478" t="s">
        <v>610</v>
      </c>
      <c r="L218" s="480">
        <f>IF(K218=[1]Listas!B$4,[1]Listas!C$4,IF(K218=[1]Listas!B$5,[1]Listas!C$5,IF(K218=[1]Listas!B$6,[1]Listas!C$6,[1]Listas!C$7)))</f>
        <v>0</v>
      </c>
      <c r="M218" s="478" t="s">
        <v>665</v>
      </c>
      <c r="N218" s="480">
        <f>IF(M218=[1]Listas!D$4,[1]Listas!E$4,IF(M218=[1]Listas!D$5,[1]Listas!E$5,IF(M218=[1]Listas!D$6,[1]Listas!E$6,[1]Listas!E$7)))</f>
        <v>1</v>
      </c>
      <c r="O218" s="481">
        <f t="shared" si="8"/>
        <v>0</v>
      </c>
      <c r="P218" s="481" t="str">
        <f t="shared" si="9"/>
        <v>Sin Valor</v>
      </c>
      <c r="Q218" s="482" t="s">
        <v>612</v>
      </c>
      <c r="R218" s="483">
        <f>IF(Q218=[1]Listas!F$4,[1]Listas!G$4,IF(Q218=[1]Listas!F$5,[1]Listas!G$5,IF(Q218=[1]Listas!F$6,[1]Listas!G$6,[1]Listas!G$7)))</f>
        <v>10</v>
      </c>
      <c r="S218" s="481">
        <f t="shared" si="10"/>
        <v>0</v>
      </c>
      <c r="T218" s="481" t="str">
        <f t="shared" si="11"/>
        <v>Mantener</v>
      </c>
      <c r="U218" s="481" t="str">
        <f>IF(S218&gt;=[1]Listas!AE$4,[1]Listas!AF$4,IF(S218&gt;=[1]Listas!AE$5,[1]Listas!AF$5,[1]Listas!AF$6))</f>
        <v>Aceptable</v>
      </c>
      <c r="V218" s="484">
        <v>1</v>
      </c>
      <c r="W218" s="484">
        <v>0</v>
      </c>
      <c r="X218" s="484">
        <v>0</v>
      </c>
      <c r="Y218" s="479" t="s">
        <v>669</v>
      </c>
      <c r="Z218" s="478" t="s">
        <v>604</v>
      </c>
      <c r="AA218" s="479"/>
      <c r="AB218" s="479"/>
      <c r="AC218" s="479" t="s">
        <v>688</v>
      </c>
      <c r="AD218" s="479"/>
      <c r="AE218" s="479"/>
    </row>
    <row r="219" spans="1:31" ht="51" hidden="1" x14ac:dyDescent="0.2">
      <c r="A219" s="477"/>
      <c r="B219" s="477"/>
      <c r="C219" s="478" t="s">
        <v>604</v>
      </c>
      <c r="D219" s="478" t="s">
        <v>672</v>
      </c>
      <c r="E219" s="479" t="s">
        <v>673</v>
      </c>
      <c r="F219" s="478" t="s">
        <v>656</v>
      </c>
      <c r="G219" s="479" t="s">
        <v>674</v>
      </c>
      <c r="H219" s="479"/>
      <c r="I219" s="479" t="s">
        <v>675</v>
      </c>
      <c r="J219" s="479"/>
      <c r="K219" s="478" t="s">
        <v>610</v>
      </c>
      <c r="L219" s="480">
        <f>IF(K219=[1]Listas!B$4,[1]Listas!C$4,IF(K219=[1]Listas!B$5,[1]Listas!C$5,IF(K219=[1]Listas!B$6,[1]Listas!C$6,[1]Listas!C$7)))</f>
        <v>0</v>
      </c>
      <c r="M219" s="478" t="s">
        <v>665</v>
      </c>
      <c r="N219" s="480">
        <f>IF(M219=[1]Listas!D$4,[1]Listas!E$4,IF(M219=[1]Listas!D$5,[1]Listas!E$5,IF(M219=[1]Listas!D$6,[1]Listas!E$6,[1]Listas!E$7)))</f>
        <v>1</v>
      </c>
      <c r="O219" s="481">
        <f t="shared" ref="O219:O264" si="12">N219*L219</f>
        <v>0</v>
      </c>
      <c r="P219" s="481" t="str">
        <f t="shared" ref="P219:P264" si="13">IF((O219&gt;=24),"Muy Alto",IF((O219&gt;=10),"Alto",IF((O219&gt;=6),"Medio",IF((O219&gt;=2),"Bajo","Sin Valor"))))</f>
        <v>Sin Valor</v>
      </c>
      <c r="Q219" s="482" t="s">
        <v>676</v>
      </c>
      <c r="R219" s="483">
        <f>IF(Q219=[1]Listas!F$4,[1]Listas!G$4,IF(Q219=[1]Listas!F$5,[1]Listas!G$5,IF(Q219=[1]Listas!F$6,[1]Listas!G$6,[1]Listas!G$7)))</f>
        <v>100</v>
      </c>
      <c r="S219" s="481">
        <f t="shared" ref="S219:S264" si="14">+R219*O219</f>
        <v>0</v>
      </c>
      <c r="T219" s="481" t="str">
        <f t="shared" si="11"/>
        <v>Mantener</v>
      </c>
      <c r="U219" s="481" t="str">
        <f>IF(S219&gt;=[1]Listas!AE$4,[1]Listas!AF$4,IF(S219&gt;=[1]Listas!AE$5,[1]Listas!AF$5,[1]Listas!AF$6))</f>
        <v>Aceptable</v>
      </c>
      <c r="V219" s="484">
        <v>1</v>
      </c>
      <c r="W219" s="484">
        <v>0</v>
      </c>
      <c r="X219" s="484">
        <v>0</v>
      </c>
      <c r="Y219" s="479" t="s">
        <v>677</v>
      </c>
      <c r="Z219" s="478" t="s">
        <v>604</v>
      </c>
      <c r="AA219" s="479"/>
      <c r="AB219" s="479"/>
      <c r="AC219" s="479"/>
      <c r="AD219" s="479" t="s">
        <v>678</v>
      </c>
      <c r="AE219" s="479"/>
    </row>
    <row r="220" spans="1:31" ht="76.5" hidden="1" x14ac:dyDescent="0.2">
      <c r="A220" s="477" t="s">
        <v>751</v>
      </c>
      <c r="B220" s="477" t="s">
        <v>603</v>
      </c>
      <c r="C220" s="478" t="s">
        <v>604</v>
      </c>
      <c r="D220" s="478" t="s">
        <v>605</v>
      </c>
      <c r="E220" s="479" t="s">
        <v>606</v>
      </c>
      <c r="F220" s="478" t="s">
        <v>607</v>
      </c>
      <c r="G220" s="479" t="s">
        <v>608</v>
      </c>
      <c r="H220" s="479" t="s">
        <v>680</v>
      </c>
      <c r="I220" s="479"/>
      <c r="J220" s="479"/>
      <c r="K220" s="478" t="s">
        <v>610</v>
      </c>
      <c r="L220" s="480">
        <f>IF(K220=[1]Listas!B$4,[1]Listas!C$4,IF(K220=[1]Listas!B$5,[1]Listas!C$5,IF(K220=[1]Listas!B$6,[1]Listas!C$6,[1]Listas!C$7)))</f>
        <v>0</v>
      </c>
      <c r="M220" s="478" t="s">
        <v>611</v>
      </c>
      <c r="N220" s="480">
        <f>IF(M220=[1]Listas!D$4,[1]Listas!E$4,IF(M220=[1]Listas!D$5,[1]Listas!E$5,IF(M220=[1]Listas!D$6,[1]Listas!E$6,[1]Listas!E$7)))</f>
        <v>3</v>
      </c>
      <c r="O220" s="481">
        <f t="shared" si="12"/>
        <v>0</v>
      </c>
      <c r="P220" s="481" t="str">
        <f t="shared" si="13"/>
        <v>Sin Valor</v>
      </c>
      <c r="Q220" s="482" t="s">
        <v>612</v>
      </c>
      <c r="R220" s="483">
        <f>IF(Q220=[1]Listas!F$4,[1]Listas!G$4,IF(Q220=[1]Listas!F$5,[1]Listas!G$5,IF(Q220=[1]Listas!F$6,[1]Listas!G$6,[1]Listas!G$7)))</f>
        <v>10</v>
      </c>
      <c r="S220" s="481">
        <f t="shared" si="14"/>
        <v>0</v>
      </c>
      <c r="T220" s="481" t="str">
        <f t="shared" si="11"/>
        <v>Mantener</v>
      </c>
      <c r="U220" s="481" t="str">
        <f>IF(S220&gt;=[1]Listas!AE$4,[1]Listas!AF$4,IF(S220&gt;=[1]Listas!AE$5,[1]Listas!AF$5,[1]Listas!AF$6))</f>
        <v>Aceptable</v>
      </c>
      <c r="V220" s="484">
        <v>1</v>
      </c>
      <c r="W220" s="484">
        <v>0</v>
      </c>
      <c r="X220" s="484">
        <v>0</v>
      </c>
      <c r="Y220" s="479" t="s">
        <v>613</v>
      </c>
      <c r="Z220" s="478" t="s">
        <v>604</v>
      </c>
      <c r="AA220" s="479"/>
      <c r="AB220" s="479"/>
      <c r="AC220" s="479"/>
      <c r="AD220" s="485" t="s">
        <v>614</v>
      </c>
      <c r="AE220" s="479"/>
    </row>
    <row r="221" spans="1:31" ht="89.25" hidden="1" x14ac:dyDescent="0.2">
      <c r="A221" s="477"/>
      <c r="B221" s="477"/>
      <c r="C221" s="478" t="s">
        <v>604</v>
      </c>
      <c r="D221" s="478" t="s">
        <v>605</v>
      </c>
      <c r="E221" s="479" t="s">
        <v>615</v>
      </c>
      <c r="F221" s="478" t="s">
        <v>607</v>
      </c>
      <c r="G221" s="479" t="s">
        <v>616</v>
      </c>
      <c r="H221" s="487" t="s">
        <v>617</v>
      </c>
      <c r="I221" s="487" t="s">
        <v>618</v>
      </c>
      <c r="J221" s="487" t="s">
        <v>619</v>
      </c>
      <c r="K221" s="478" t="s">
        <v>580</v>
      </c>
      <c r="L221" s="480">
        <f>IF(K221=[1]Listas!B$4,[1]Listas!C$4,IF(K221=[1]Listas!B$5,[1]Listas!C$5,IF(K221=[1]Listas!B$6,[1]Listas!C$6,[1]Listas!C$7)))</f>
        <v>2</v>
      </c>
      <c r="M221" s="478" t="s">
        <v>620</v>
      </c>
      <c r="N221" s="480">
        <f>IF(M221=[1]Listas!D$4,[1]Listas!E$4,IF(M221=[1]Listas!D$5,[1]Listas!E$5,IF(M221=[1]Listas!D$6,[1]Listas!E$6,[1]Listas!E$7)))</f>
        <v>4</v>
      </c>
      <c r="O221" s="481">
        <f>N221*L221</f>
        <v>8</v>
      </c>
      <c r="P221" s="481" t="str">
        <f>IF((O221&gt;=24),"Muy Alto",IF((O221&gt;=10),"Alto",IF((O221&gt;=6),"Medio",IF((O221&gt;=2),"Bajo","Sin Valor"))))</f>
        <v>Medio</v>
      </c>
      <c r="Q221" s="482" t="s">
        <v>621</v>
      </c>
      <c r="R221" s="483">
        <f>IF(Q221=[1]Listas!F$4,[1]Listas!G$4,IF(Q221=[1]Listas!F$5,[1]Listas!G$5,IF(Q221=[1]Listas!F$6,[1]Listas!G$6,[1]Listas!G$7)))</f>
        <v>60</v>
      </c>
      <c r="S221" s="481">
        <f>+R221*O221</f>
        <v>480</v>
      </c>
      <c r="T221" s="481" t="str">
        <f>IF((S221&gt;=600),"Crítico",IF((S221&gt;=150),"Corregir",IF((S221&gt;=40),"Mejorar",IF((S221&lt;=20),"Mantener"))))</f>
        <v>Corregir</v>
      </c>
      <c r="U221" s="481" t="str">
        <f>IF(S221&gt;=[1]Listas!AE$4,[1]Listas!AF$4,IF(S221&gt;=[1]Listas!AE$5,[1]Listas!AF$5,[1]Listas!AF$6))</f>
        <v>Aceptable con control</v>
      </c>
      <c r="V221" s="484">
        <v>1</v>
      </c>
      <c r="W221" s="484">
        <v>0</v>
      </c>
      <c r="X221" s="484">
        <v>0</v>
      </c>
      <c r="Y221" s="479" t="s">
        <v>622</v>
      </c>
      <c r="Z221" s="478" t="s">
        <v>604</v>
      </c>
      <c r="AA221" s="479"/>
      <c r="AB221" s="479"/>
      <c r="AC221" s="479"/>
      <c r="AD221" s="488" t="s">
        <v>623</v>
      </c>
      <c r="AE221" s="489" t="s">
        <v>624</v>
      </c>
    </row>
    <row r="222" spans="1:31" ht="51" hidden="1" x14ac:dyDescent="0.2">
      <c r="A222" s="477"/>
      <c r="B222" s="477"/>
      <c r="C222" s="478" t="s">
        <v>604</v>
      </c>
      <c r="D222" s="478" t="s">
        <v>625</v>
      </c>
      <c r="E222" s="479" t="s">
        <v>626</v>
      </c>
      <c r="F222" s="478" t="s">
        <v>607</v>
      </c>
      <c r="G222" s="479" t="s">
        <v>627</v>
      </c>
      <c r="H222" s="479" t="s">
        <v>628</v>
      </c>
      <c r="I222" s="479"/>
      <c r="J222" s="479"/>
      <c r="K222" s="478" t="s">
        <v>580</v>
      </c>
      <c r="L222" s="480">
        <f>IF(K222=[1]Listas!B$4,[1]Listas!C$4,IF(K222=[1]Listas!B$5,[1]Listas!C$5,IF(K222=[1]Listas!B$6,[1]Listas!C$6,[1]Listas!C$7)))</f>
        <v>2</v>
      </c>
      <c r="M222" s="478" t="s">
        <v>620</v>
      </c>
      <c r="N222" s="480">
        <f>IF(M222=[1]Listas!D$4,[1]Listas!E$4,IF(M222=[1]Listas!D$5,[1]Listas!E$5,IF(M222=[1]Listas!D$6,[1]Listas!E$6,[1]Listas!E$7)))</f>
        <v>4</v>
      </c>
      <c r="O222" s="481">
        <f t="shared" si="12"/>
        <v>8</v>
      </c>
      <c r="P222" s="481" t="str">
        <f t="shared" si="13"/>
        <v>Medio</v>
      </c>
      <c r="Q222" s="482" t="s">
        <v>645</v>
      </c>
      <c r="R222" s="483">
        <f>IF(Q222=[1]Listas!F$4,[1]Listas!G$4,IF(Q222=[1]Listas!F$5,[1]Listas!G$5,IF(Q222=[1]Listas!F$6,[1]Listas!G$6,[1]Listas!G$7)))</f>
        <v>25</v>
      </c>
      <c r="S222" s="481">
        <f t="shared" si="14"/>
        <v>200</v>
      </c>
      <c r="T222" s="481" t="str">
        <f t="shared" si="11"/>
        <v>Corregir</v>
      </c>
      <c r="U222" s="481" t="str">
        <f>IF(S222&gt;=[1]Listas!AE$4,[1]Listas!AF$4,IF(S222&gt;=[1]Listas!AE$5,[1]Listas!AF$5,[1]Listas!AF$6))</f>
        <v>Aceptable con control</v>
      </c>
      <c r="V222" s="484">
        <v>1</v>
      </c>
      <c r="W222" s="484">
        <v>0</v>
      </c>
      <c r="X222" s="484">
        <v>0</v>
      </c>
      <c r="Y222" s="479" t="s">
        <v>629</v>
      </c>
      <c r="Z222" s="478" t="s">
        <v>604</v>
      </c>
      <c r="AA222" s="479"/>
      <c r="AB222" s="479"/>
      <c r="AC222" s="485" t="s">
        <v>630</v>
      </c>
      <c r="AD222" s="485" t="s">
        <v>631</v>
      </c>
      <c r="AE222" s="479"/>
    </row>
    <row r="223" spans="1:31" ht="63.75" hidden="1" x14ac:dyDescent="0.2">
      <c r="A223" s="477"/>
      <c r="B223" s="477"/>
      <c r="C223" s="478" t="s">
        <v>604</v>
      </c>
      <c r="D223" s="478" t="s">
        <v>681</v>
      </c>
      <c r="E223" s="479" t="s">
        <v>682</v>
      </c>
      <c r="F223" s="478" t="s">
        <v>607</v>
      </c>
      <c r="G223" s="479" t="s">
        <v>634</v>
      </c>
      <c r="H223" s="479"/>
      <c r="I223" s="479"/>
      <c r="J223" s="479"/>
      <c r="K223" s="478" t="s">
        <v>610</v>
      </c>
      <c r="L223" s="480">
        <f>IF(K223=[1]Listas!B$4,[1]Listas!C$4,IF(K223=[1]Listas!B$5,[1]Listas!C$5,IF(K223=[1]Listas!B$6,[1]Listas!C$6,[1]Listas!C$7)))</f>
        <v>0</v>
      </c>
      <c r="M223" s="478" t="s">
        <v>636</v>
      </c>
      <c r="N223" s="480">
        <f>IF(M223=[1]Listas!D$4,[1]Listas!E$4,IF(M223=[1]Listas!D$5,[1]Listas!E$5,IF(M223=[1]Listas!D$6,[1]Listas!E$6,[1]Listas!E$7)))</f>
        <v>2</v>
      </c>
      <c r="O223" s="481">
        <f t="shared" si="12"/>
        <v>0</v>
      </c>
      <c r="P223" s="481" t="str">
        <f t="shared" si="13"/>
        <v>Sin Valor</v>
      </c>
      <c r="Q223" s="482" t="s">
        <v>645</v>
      </c>
      <c r="R223" s="483">
        <f>IF(Q223=[1]Listas!F$4,[1]Listas!G$4,IF(Q223=[1]Listas!F$5,[1]Listas!G$5,IF(Q223=[1]Listas!F$6,[1]Listas!G$6,[1]Listas!G$7)))</f>
        <v>25</v>
      </c>
      <c r="S223" s="481">
        <f t="shared" si="14"/>
        <v>0</v>
      </c>
      <c r="T223" s="481" t="str">
        <f t="shared" si="11"/>
        <v>Mantener</v>
      </c>
      <c r="U223" s="481" t="str">
        <f>IF(S223&gt;=[1]Listas!AE$4,[1]Listas!AF$4,IF(S223&gt;=[1]Listas!AE$5,[1]Listas!AF$5,[1]Listas!AF$6))</f>
        <v>Aceptable</v>
      </c>
      <c r="V223" s="484">
        <v>1</v>
      </c>
      <c r="W223" s="484">
        <v>0</v>
      </c>
      <c r="X223" s="484">
        <v>0</v>
      </c>
      <c r="Y223" s="479" t="s">
        <v>637</v>
      </c>
      <c r="Z223" s="478" t="s">
        <v>604</v>
      </c>
      <c r="AA223" s="479"/>
      <c r="AB223" s="479"/>
      <c r="AC223" s="491"/>
      <c r="AD223" s="485" t="s">
        <v>638</v>
      </c>
      <c r="AE223" s="479"/>
    </row>
    <row r="224" spans="1:31" ht="76.5" hidden="1" x14ac:dyDescent="0.2">
      <c r="A224" s="477"/>
      <c r="B224" s="477"/>
      <c r="C224" s="478" t="s">
        <v>604</v>
      </c>
      <c r="D224" s="478" t="s">
        <v>639</v>
      </c>
      <c r="E224" s="479" t="s">
        <v>683</v>
      </c>
      <c r="F224" s="478" t="s">
        <v>641</v>
      </c>
      <c r="G224" s="479" t="s">
        <v>642</v>
      </c>
      <c r="H224" s="479" t="s">
        <v>643</v>
      </c>
      <c r="I224" s="479" t="s">
        <v>644</v>
      </c>
      <c r="J224" s="479" t="s">
        <v>651</v>
      </c>
      <c r="K224" s="478" t="s">
        <v>580</v>
      </c>
      <c r="L224" s="480">
        <f>IF(K224=[1]Listas!B$4,[1]Listas!C$4,IF(K224=[1]Listas!B$5,[1]Listas!C$5,IF(K224=[1]Listas!B$6,[1]Listas!C$6,[1]Listas!C$7)))</f>
        <v>2</v>
      </c>
      <c r="M224" s="478" t="s">
        <v>620</v>
      </c>
      <c r="N224" s="480">
        <f>IF(M224=[1]Listas!D$4,[1]Listas!E$4,IF(M224=[1]Listas!D$5,[1]Listas!E$5,IF(M224=[1]Listas!D$6,[1]Listas!E$6,[1]Listas!E$7)))</f>
        <v>4</v>
      </c>
      <c r="O224" s="481">
        <f t="shared" si="12"/>
        <v>8</v>
      </c>
      <c r="P224" s="481" t="str">
        <f t="shared" si="13"/>
        <v>Medio</v>
      </c>
      <c r="Q224" s="482" t="s">
        <v>645</v>
      </c>
      <c r="R224" s="483">
        <f>IF(Q224=[1]Listas!F$4,[1]Listas!G$4,IF(Q224=[1]Listas!F$5,[1]Listas!G$5,IF(Q224=[1]Listas!F$6,[1]Listas!G$6,[1]Listas!G$7)))</f>
        <v>25</v>
      </c>
      <c r="S224" s="481">
        <f t="shared" si="14"/>
        <v>200</v>
      </c>
      <c r="T224" s="481" t="str">
        <f t="shared" si="11"/>
        <v>Corregir</v>
      </c>
      <c r="U224" s="481" t="str">
        <f>IF(S224&gt;=[1]Listas!AE$4,[1]Listas!AF$4,IF(S224&gt;=[1]Listas!AE$5,[1]Listas!AF$5,[1]Listas!AF$6))</f>
        <v>Aceptable con control</v>
      </c>
      <c r="V224" s="484">
        <v>1</v>
      </c>
      <c r="W224" s="484">
        <v>0</v>
      </c>
      <c r="X224" s="484">
        <v>0</v>
      </c>
      <c r="Y224" s="479" t="s">
        <v>646</v>
      </c>
      <c r="Z224" s="478" t="s">
        <v>604</v>
      </c>
      <c r="AA224" s="479"/>
      <c r="AB224" s="479"/>
      <c r="AC224" s="479" t="s">
        <v>684</v>
      </c>
      <c r="AD224" s="485" t="s">
        <v>647</v>
      </c>
      <c r="AE224" s="479"/>
    </row>
    <row r="225" spans="1:31" ht="76.5" hidden="1" x14ac:dyDescent="0.2">
      <c r="A225" s="477"/>
      <c r="B225" s="477"/>
      <c r="C225" s="478" t="s">
        <v>604</v>
      </c>
      <c r="D225" s="478" t="s">
        <v>648</v>
      </c>
      <c r="E225" s="479" t="s">
        <v>685</v>
      </c>
      <c r="F225" s="478" t="s">
        <v>641</v>
      </c>
      <c r="G225" s="479" t="s">
        <v>650</v>
      </c>
      <c r="H225" s="479"/>
      <c r="I225" s="479" t="s">
        <v>686</v>
      </c>
      <c r="J225" s="479" t="s">
        <v>651</v>
      </c>
      <c r="K225" s="478" t="s">
        <v>580</v>
      </c>
      <c r="L225" s="480">
        <f>IF(K225=[1]Listas!B$4,[1]Listas!C$4,IF(K225=[1]Listas!B$5,[1]Listas!C$5,IF(K225=[1]Listas!B$6,[1]Listas!C$6,[1]Listas!C$7)))</f>
        <v>2</v>
      </c>
      <c r="M225" s="478" t="s">
        <v>620</v>
      </c>
      <c r="N225" s="480">
        <f>IF(M225=[1]Listas!D$4,[1]Listas!E$4,IF(M225=[1]Listas!D$5,[1]Listas!E$5,IF(M225=[1]Listas!D$6,[1]Listas!E$6,[1]Listas!E$7)))</f>
        <v>4</v>
      </c>
      <c r="O225" s="481">
        <f t="shared" si="12"/>
        <v>8</v>
      </c>
      <c r="P225" s="481" t="str">
        <f t="shared" si="13"/>
        <v>Medio</v>
      </c>
      <c r="Q225" s="482" t="s">
        <v>645</v>
      </c>
      <c r="R225" s="483">
        <f>IF(Q225=[1]Listas!F$4,[1]Listas!G$4,IF(Q225=[1]Listas!F$5,[1]Listas!G$5,IF(Q225=[1]Listas!F$6,[1]Listas!G$6,[1]Listas!G$7)))</f>
        <v>25</v>
      </c>
      <c r="S225" s="481">
        <f t="shared" si="14"/>
        <v>200</v>
      </c>
      <c r="T225" s="481" t="str">
        <f t="shared" si="11"/>
        <v>Corregir</v>
      </c>
      <c r="U225" s="481" t="str">
        <f>IF(S225&gt;=[1]Listas!AE$4,[1]Listas!AF$4,IF(S225&gt;=[1]Listas!AE$5,[1]Listas!AF$5,[1]Listas!AF$6))</f>
        <v>Aceptable con control</v>
      </c>
      <c r="V225" s="484">
        <v>1</v>
      </c>
      <c r="W225" s="484">
        <v>0</v>
      </c>
      <c r="X225" s="484">
        <v>0</v>
      </c>
      <c r="Y225" s="479" t="s">
        <v>652</v>
      </c>
      <c r="Z225" s="478" t="s">
        <v>63</v>
      </c>
      <c r="AA225" s="479"/>
      <c r="AB225" s="479"/>
      <c r="AC225" s="491"/>
      <c r="AD225" s="485" t="s">
        <v>647</v>
      </c>
      <c r="AE225" s="479"/>
    </row>
    <row r="226" spans="1:31" ht="38.25" hidden="1" x14ac:dyDescent="0.2">
      <c r="A226" s="477"/>
      <c r="B226" s="477"/>
      <c r="C226" s="478" t="s">
        <v>604</v>
      </c>
      <c r="D226" s="478" t="s">
        <v>654</v>
      </c>
      <c r="E226" s="479" t="s">
        <v>655</v>
      </c>
      <c r="F226" s="478" t="s">
        <v>656</v>
      </c>
      <c r="G226" s="479" t="s">
        <v>657</v>
      </c>
      <c r="H226" s="479" t="s">
        <v>658</v>
      </c>
      <c r="I226" s="479"/>
      <c r="J226" s="479"/>
      <c r="K226" s="478" t="s">
        <v>580</v>
      </c>
      <c r="L226" s="480">
        <f>IF(K226=[1]Listas!B$4,[1]Listas!C$4,IF(K226=[1]Listas!B$5,[1]Listas!C$5,IF(K226=[1]Listas!B$6,[1]Listas!C$6,[1]Listas!C$7)))</f>
        <v>2</v>
      </c>
      <c r="M226" s="478" t="s">
        <v>611</v>
      </c>
      <c r="N226" s="480">
        <f>IF(M226=[1]Listas!D$4,[1]Listas!E$4,IF(M226=[1]Listas!D$5,[1]Listas!E$5,IF(M226=[1]Listas!D$6,[1]Listas!E$6,[1]Listas!E$7)))</f>
        <v>3</v>
      </c>
      <c r="O226" s="481">
        <f t="shared" si="12"/>
        <v>6</v>
      </c>
      <c r="P226" s="481" t="str">
        <f t="shared" si="13"/>
        <v>Medio</v>
      </c>
      <c r="Q226" s="482" t="s">
        <v>645</v>
      </c>
      <c r="R226" s="483">
        <f>IF(Q226=[1]Listas!F$4,[1]Listas!G$4,IF(Q226=[1]Listas!F$5,[1]Listas!G$5,IF(Q226=[1]Listas!F$6,[1]Listas!G$6,[1]Listas!G$7)))</f>
        <v>25</v>
      </c>
      <c r="S226" s="481">
        <f t="shared" si="14"/>
        <v>150</v>
      </c>
      <c r="T226" s="481" t="str">
        <f t="shared" si="11"/>
        <v>Corregir</v>
      </c>
      <c r="U226" s="481" t="str">
        <f>IF(S226&gt;=[1]Listas!AE$4,[1]Listas!AF$4,IF(S226&gt;=[1]Listas!AE$5,[1]Listas!AF$5,[1]Listas!AF$6))</f>
        <v>Aceptable con control</v>
      </c>
      <c r="V226" s="484">
        <v>1</v>
      </c>
      <c r="W226" s="484">
        <v>0</v>
      </c>
      <c r="X226" s="484">
        <v>0</v>
      </c>
      <c r="Y226" s="479" t="s">
        <v>659</v>
      </c>
      <c r="Z226" s="478" t="s">
        <v>63</v>
      </c>
      <c r="AA226" s="479"/>
      <c r="AB226" s="479"/>
      <c r="AC226" s="491"/>
      <c r="AD226" s="479" t="s">
        <v>660</v>
      </c>
      <c r="AE226" s="491"/>
    </row>
    <row r="227" spans="1:31" ht="38.25" hidden="1" x14ac:dyDescent="0.2">
      <c r="A227" s="477"/>
      <c r="B227" s="477"/>
      <c r="C227" s="478" t="s">
        <v>604</v>
      </c>
      <c r="D227" s="478" t="s">
        <v>661</v>
      </c>
      <c r="E227" s="479" t="s">
        <v>662</v>
      </c>
      <c r="F227" s="478" t="s">
        <v>663</v>
      </c>
      <c r="G227" s="479" t="s">
        <v>664</v>
      </c>
      <c r="H227" s="479"/>
      <c r="I227" s="479"/>
      <c r="J227" s="479"/>
      <c r="K227" s="478" t="s">
        <v>610</v>
      </c>
      <c r="L227" s="480">
        <f>IF(K227=[1]Listas!B$4,[1]Listas!C$4,IF(K227=[1]Listas!B$5,[1]Listas!C$5,IF(K227=[1]Listas!B$6,[1]Listas!C$6,[1]Listas!C$7)))</f>
        <v>0</v>
      </c>
      <c r="M227" s="478" t="s">
        <v>665</v>
      </c>
      <c r="N227" s="480">
        <f>IF(M227=[1]Listas!D$4,[1]Listas!E$4,IF(M227=[1]Listas!D$5,[1]Listas!E$5,IF(M227=[1]Listas!D$6,[1]Listas!E$6,[1]Listas!E$7)))</f>
        <v>1</v>
      </c>
      <c r="O227" s="481">
        <f t="shared" si="12"/>
        <v>0</v>
      </c>
      <c r="P227" s="481" t="str">
        <f t="shared" si="13"/>
        <v>Sin Valor</v>
      </c>
      <c r="Q227" s="482" t="s">
        <v>612</v>
      </c>
      <c r="R227" s="483">
        <f>IF(Q227=[1]Listas!F$4,[1]Listas!G$4,IF(Q227=[1]Listas!F$5,[1]Listas!G$5,IF(Q227=[1]Listas!F$6,[1]Listas!G$6,[1]Listas!G$7)))</f>
        <v>10</v>
      </c>
      <c r="S227" s="481">
        <f t="shared" si="14"/>
        <v>0</v>
      </c>
      <c r="T227" s="481" t="str">
        <f t="shared" ref="T227:T296" si="15">IF((S227&gt;=600),"Crítico",IF((S227&gt;=150),"Corregir",IF((S227&gt;=40),"Mejorar",IF((S227&lt;=20),"Mantener"))))</f>
        <v>Mantener</v>
      </c>
      <c r="U227" s="481" t="str">
        <f>IF(S227&gt;=[1]Listas!AE$4,[1]Listas!AF$4,IF(S227&gt;=[1]Listas!AE$5,[1]Listas!AF$5,[1]Listas!AF$6))</f>
        <v>Aceptable</v>
      </c>
      <c r="V227" s="484">
        <v>1</v>
      </c>
      <c r="W227" s="484">
        <v>0</v>
      </c>
      <c r="X227" s="484">
        <v>0</v>
      </c>
      <c r="Y227" s="479" t="s">
        <v>664</v>
      </c>
      <c r="Z227" s="478" t="s">
        <v>604</v>
      </c>
      <c r="AA227" s="479"/>
      <c r="AB227" s="479"/>
      <c r="AC227" s="479"/>
      <c r="AD227" s="479" t="s">
        <v>666</v>
      </c>
      <c r="AE227" s="479"/>
    </row>
    <row r="228" spans="1:31" ht="38.25" hidden="1" x14ac:dyDescent="0.2">
      <c r="A228" s="477"/>
      <c r="B228" s="477"/>
      <c r="C228" s="478" t="s">
        <v>604</v>
      </c>
      <c r="D228" s="478" t="s">
        <v>667</v>
      </c>
      <c r="E228" s="479" t="s">
        <v>687</v>
      </c>
      <c r="F228" s="478" t="s">
        <v>663</v>
      </c>
      <c r="G228" s="479" t="s">
        <v>669</v>
      </c>
      <c r="H228" s="479"/>
      <c r="I228" s="479" t="s">
        <v>670</v>
      </c>
      <c r="J228" s="479"/>
      <c r="K228" s="478" t="s">
        <v>610</v>
      </c>
      <c r="L228" s="480">
        <f>IF(K228=[1]Listas!B$4,[1]Listas!C$4,IF(K228=[1]Listas!B$5,[1]Listas!C$5,IF(K228=[1]Listas!B$6,[1]Listas!C$6,[1]Listas!C$7)))</f>
        <v>0</v>
      </c>
      <c r="M228" s="478" t="s">
        <v>665</v>
      </c>
      <c r="N228" s="480">
        <f>IF(M228=[1]Listas!D$4,[1]Listas!E$4,IF(M228=[1]Listas!D$5,[1]Listas!E$5,IF(M228=[1]Listas!D$6,[1]Listas!E$6,[1]Listas!E$7)))</f>
        <v>1</v>
      </c>
      <c r="O228" s="481">
        <f t="shared" si="12"/>
        <v>0</v>
      </c>
      <c r="P228" s="481" t="str">
        <f t="shared" si="13"/>
        <v>Sin Valor</v>
      </c>
      <c r="Q228" s="482" t="s">
        <v>612</v>
      </c>
      <c r="R228" s="483">
        <f>IF(Q228=[1]Listas!F$4,[1]Listas!G$4,IF(Q228=[1]Listas!F$5,[1]Listas!G$5,IF(Q228=[1]Listas!F$6,[1]Listas!G$6,[1]Listas!G$7)))</f>
        <v>10</v>
      </c>
      <c r="S228" s="481">
        <f t="shared" si="14"/>
        <v>0</v>
      </c>
      <c r="T228" s="481" t="str">
        <f t="shared" si="15"/>
        <v>Mantener</v>
      </c>
      <c r="U228" s="481" t="str">
        <f>IF(S228&gt;=[1]Listas!AE$4,[1]Listas!AF$4,IF(S228&gt;=[1]Listas!AE$5,[1]Listas!AF$5,[1]Listas!AF$6))</f>
        <v>Aceptable</v>
      </c>
      <c r="V228" s="484">
        <v>1</v>
      </c>
      <c r="W228" s="484">
        <v>0</v>
      </c>
      <c r="X228" s="484">
        <v>0</v>
      </c>
      <c r="Y228" s="479" t="s">
        <v>669</v>
      </c>
      <c r="Z228" s="478" t="s">
        <v>604</v>
      </c>
      <c r="AA228" s="479"/>
      <c r="AB228" s="479"/>
      <c r="AC228" s="479" t="s">
        <v>688</v>
      </c>
      <c r="AD228" s="479"/>
      <c r="AE228" s="479"/>
    </row>
    <row r="229" spans="1:31" ht="51" hidden="1" x14ac:dyDescent="0.2">
      <c r="A229" s="477"/>
      <c r="B229" s="477"/>
      <c r="C229" s="478" t="s">
        <v>604</v>
      </c>
      <c r="D229" s="478" t="s">
        <v>672</v>
      </c>
      <c r="E229" s="479" t="s">
        <v>673</v>
      </c>
      <c r="F229" s="478" t="s">
        <v>656</v>
      </c>
      <c r="G229" s="479" t="s">
        <v>674</v>
      </c>
      <c r="H229" s="479"/>
      <c r="I229" s="479" t="s">
        <v>675</v>
      </c>
      <c r="J229" s="479"/>
      <c r="K229" s="478" t="s">
        <v>610</v>
      </c>
      <c r="L229" s="480">
        <f>IF(K229=[1]Listas!B$4,[1]Listas!C$4,IF(K229=[1]Listas!B$5,[1]Listas!C$5,IF(K229=[1]Listas!B$6,[1]Listas!C$6,[1]Listas!C$7)))</f>
        <v>0</v>
      </c>
      <c r="M229" s="478" t="s">
        <v>665</v>
      </c>
      <c r="N229" s="480">
        <f>IF(M229=[1]Listas!D$4,[1]Listas!E$4,IF(M229=[1]Listas!D$5,[1]Listas!E$5,IF(M229=[1]Listas!D$6,[1]Listas!E$6,[1]Listas!E$7)))</f>
        <v>1</v>
      </c>
      <c r="O229" s="481">
        <f t="shared" si="12"/>
        <v>0</v>
      </c>
      <c r="P229" s="481" t="str">
        <f t="shared" si="13"/>
        <v>Sin Valor</v>
      </c>
      <c r="Q229" s="482" t="s">
        <v>676</v>
      </c>
      <c r="R229" s="483">
        <f>IF(Q229=[1]Listas!F$4,[1]Listas!G$4,IF(Q229=[1]Listas!F$5,[1]Listas!G$5,IF(Q229=[1]Listas!F$6,[1]Listas!G$6,[1]Listas!G$7)))</f>
        <v>100</v>
      </c>
      <c r="S229" s="481">
        <f t="shared" si="14"/>
        <v>0</v>
      </c>
      <c r="T229" s="481" t="str">
        <f t="shared" si="15"/>
        <v>Mantener</v>
      </c>
      <c r="U229" s="481" t="str">
        <f>IF(S229&gt;=[1]Listas!AE$4,[1]Listas!AF$4,IF(S229&gt;=[1]Listas!AE$5,[1]Listas!AF$5,[1]Listas!AF$6))</f>
        <v>Aceptable</v>
      </c>
      <c r="V229" s="484">
        <v>1</v>
      </c>
      <c r="W229" s="484">
        <v>0</v>
      </c>
      <c r="X229" s="484">
        <v>0</v>
      </c>
      <c r="Y229" s="479" t="s">
        <v>677</v>
      </c>
      <c r="Z229" s="478" t="s">
        <v>604</v>
      </c>
      <c r="AA229" s="479"/>
      <c r="AB229" s="479"/>
      <c r="AC229" s="479"/>
      <c r="AD229" s="479" t="s">
        <v>678</v>
      </c>
      <c r="AE229" s="479"/>
    </row>
    <row r="230" spans="1:31" s="486" customFormat="1" ht="51" hidden="1" x14ac:dyDescent="0.2">
      <c r="A230" s="477" t="s">
        <v>752</v>
      </c>
      <c r="B230" s="477" t="s">
        <v>603</v>
      </c>
      <c r="C230" s="478" t="s">
        <v>604</v>
      </c>
      <c r="D230" s="478" t="s">
        <v>605</v>
      </c>
      <c r="E230" s="479" t="s">
        <v>606</v>
      </c>
      <c r="F230" s="478" t="s">
        <v>607</v>
      </c>
      <c r="G230" s="479" t="s">
        <v>608</v>
      </c>
      <c r="H230" s="479" t="s">
        <v>609</v>
      </c>
      <c r="I230" s="479"/>
      <c r="J230" s="479"/>
      <c r="K230" s="478" t="s">
        <v>610</v>
      </c>
      <c r="L230" s="480">
        <f>IF(K230=[1]Listas!B$4,[1]Listas!C$4,IF(K230=[1]Listas!B$5,[1]Listas!C$5,IF(K230=[1]Listas!B$6,[1]Listas!C$6,[1]Listas!C$7)))</f>
        <v>0</v>
      </c>
      <c r="M230" s="478" t="s">
        <v>611</v>
      </c>
      <c r="N230" s="480">
        <f>IF(M230=[1]Listas!D$4,[1]Listas!E$4,IF(M230=[1]Listas!D$5,[1]Listas!E$5,IF(M230=[1]Listas!D$6,[1]Listas!E$6,[1]Listas!E$7)))</f>
        <v>3</v>
      </c>
      <c r="O230" s="481">
        <f t="shared" si="12"/>
        <v>0</v>
      </c>
      <c r="P230" s="481" t="str">
        <f t="shared" si="13"/>
        <v>Sin Valor</v>
      </c>
      <c r="Q230" s="482" t="s">
        <v>612</v>
      </c>
      <c r="R230" s="483">
        <f>IF(Q230=[1]Listas!F$4,[1]Listas!G$4,IF(Q230=[1]Listas!F$5,[1]Listas!G$5,IF(Q230=[1]Listas!F$6,[1]Listas!G$6,[1]Listas!G$7)))</f>
        <v>10</v>
      </c>
      <c r="S230" s="481">
        <f t="shared" si="14"/>
        <v>0</v>
      </c>
      <c r="T230" s="481" t="str">
        <f t="shared" si="15"/>
        <v>Mantener</v>
      </c>
      <c r="U230" s="481" t="str">
        <f>IF(S230&gt;=[1]Listas!AE$4,[1]Listas!AF$4,IF(S230&gt;=[1]Listas!AE$5,[1]Listas!AF$5,[1]Listas!AF$6))</f>
        <v>Aceptable</v>
      </c>
      <c r="V230" s="484">
        <v>1</v>
      </c>
      <c r="W230" s="484">
        <v>0</v>
      </c>
      <c r="X230" s="484">
        <v>0</v>
      </c>
      <c r="Y230" s="479" t="s">
        <v>613</v>
      </c>
      <c r="Z230" s="478" t="s">
        <v>604</v>
      </c>
      <c r="AA230" s="479"/>
      <c r="AB230" s="479"/>
      <c r="AC230" s="479"/>
      <c r="AD230" s="485" t="s">
        <v>614</v>
      </c>
      <c r="AE230" s="479"/>
    </row>
    <row r="231" spans="1:31" ht="89.25" hidden="1" x14ac:dyDescent="0.2">
      <c r="A231" s="477"/>
      <c r="B231" s="477"/>
      <c r="C231" s="478" t="s">
        <v>604</v>
      </c>
      <c r="D231" s="478" t="s">
        <v>605</v>
      </c>
      <c r="E231" s="479" t="s">
        <v>615</v>
      </c>
      <c r="F231" s="478" t="s">
        <v>607</v>
      </c>
      <c r="G231" s="479" t="s">
        <v>616</v>
      </c>
      <c r="H231" s="487" t="s">
        <v>617</v>
      </c>
      <c r="I231" s="487" t="s">
        <v>618</v>
      </c>
      <c r="J231" s="487" t="s">
        <v>619</v>
      </c>
      <c r="K231" s="478" t="s">
        <v>580</v>
      </c>
      <c r="L231" s="480">
        <f>IF(K231=[1]Listas!B$4,[1]Listas!C$4,IF(K231=[1]Listas!B$5,[1]Listas!C$5,IF(K231=[1]Listas!B$6,[1]Listas!C$6,[1]Listas!C$7)))</f>
        <v>2</v>
      </c>
      <c r="M231" s="478" t="s">
        <v>620</v>
      </c>
      <c r="N231" s="480">
        <f>IF(M231=[1]Listas!D$4,[1]Listas!E$4,IF(M231=[1]Listas!D$5,[1]Listas!E$5,IF(M231=[1]Listas!D$6,[1]Listas!E$6,[1]Listas!E$7)))</f>
        <v>4</v>
      </c>
      <c r="O231" s="481">
        <f>N231*L231</f>
        <v>8</v>
      </c>
      <c r="P231" s="481" t="str">
        <f>IF((O231&gt;=24),"Muy Alto",IF((O231&gt;=10),"Alto",IF((O231&gt;=6),"Medio",IF((O231&gt;=2),"Bajo","Sin Valor"))))</f>
        <v>Medio</v>
      </c>
      <c r="Q231" s="482" t="s">
        <v>621</v>
      </c>
      <c r="R231" s="483">
        <f>IF(Q231=[1]Listas!F$4,[1]Listas!G$4,IF(Q231=[1]Listas!F$5,[1]Listas!G$5,IF(Q231=[1]Listas!F$6,[1]Listas!G$6,[1]Listas!G$7)))</f>
        <v>60</v>
      </c>
      <c r="S231" s="481">
        <f>+R231*O231</f>
        <v>480</v>
      </c>
      <c r="T231" s="481" t="str">
        <f>IF((S231&gt;=600),"Crítico",IF((S231&gt;=150),"Corregir",IF((S231&gt;=40),"Mejorar",IF((S231&lt;=20),"Mantener"))))</f>
        <v>Corregir</v>
      </c>
      <c r="U231" s="481" t="str">
        <f>IF(S231&gt;=[1]Listas!AE$4,[1]Listas!AF$4,IF(S231&gt;=[1]Listas!AE$5,[1]Listas!AF$5,[1]Listas!AF$6))</f>
        <v>Aceptable con control</v>
      </c>
      <c r="V231" s="484">
        <v>1</v>
      </c>
      <c r="W231" s="484">
        <v>0</v>
      </c>
      <c r="X231" s="484">
        <v>0</v>
      </c>
      <c r="Y231" s="479" t="s">
        <v>622</v>
      </c>
      <c r="Z231" s="478" t="s">
        <v>604</v>
      </c>
      <c r="AA231" s="479"/>
      <c r="AB231" s="479"/>
      <c r="AC231" s="479"/>
      <c r="AD231" s="488" t="s">
        <v>623</v>
      </c>
      <c r="AE231" s="489" t="s">
        <v>624</v>
      </c>
    </row>
    <row r="232" spans="1:31" s="486" customFormat="1" ht="51" hidden="1" x14ac:dyDescent="0.2">
      <c r="A232" s="477"/>
      <c r="B232" s="477"/>
      <c r="C232" s="478" t="s">
        <v>604</v>
      </c>
      <c r="D232" s="478" t="s">
        <v>625</v>
      </c>
      <c r="E232" s="479" t="s">
        <v>626</v>
      </c>
      <c r="F232" s="478" t="s">
        <v>607</v>
      </c>
      <c r="G232" s="479" t="s">
        <v>627</v>
      </c>
      <c r="H232" s="479" t="s">
        <v>628</v>
      </c>
      <c r="I232" s="479"/>
      <c r="J232" s="479"/>
      <c r="K232" s="478" t="s">
        <v>610</v>
      </c>
      <c r="L232" s="480">
        <f>IF(K232=[1]Listas!B$4,[1]Listas!C$4,IF(K232=[1]Listas!B$5,[1]Listas!C$5,IF(K232=[1]Listas!B$6,[1]Listas!C$6,[1]Listas!C$7)))</f>
        <v>0</v>
      </c>
      <c r="M232" s="478" t="s">
        <v>620</v>
      </c>
      <c r="N232" s="480">
        <f>IF(M232=[1]Listas!D$4,[1]Listas!E$4,IF(M232=[1]Listas!D$5,[1]Listas!E$5,IF(M232=[1]Listas!D$6,[1]Listas!E$6,[1]Listas!E$7)))</f>
        <v>4</v>
      </c>
      <c r="O232" s="481">
        <f t="shared" si="12"/>
        <v>0</v>
      </c>
      <c r="P232" s="481" t="str">
        <f t="shared" si="13"/>
        <v>Sin Valor</v>
      </c>
      <c r="Q232" s="482" t="s">
        <v>612</v>
      </c>
      <c r="R232" s="483">
        <f>IF(Q232=[1]Listas!F$4,[1]Listas!G$4,IF(Q232=[1]Listas!F$5,[1]Listas!G$5,IF(Q232=[1]Listas!F$6,[1]Listas!G$6,[1]Listas!G$7)))</f>
        <v>10</v>
      </c>
      <c r="S232" s="481">
        <f t="shared" si="14"/>
        <v>0</v>
      </c>
      <c r="T232" s="481" t="str">
        <f t="shared" si="15"/>
        <v>Mantener</v>
      </c>
      <c r="U232" s="481" t="str">
        <f>IF(S232&gt;=[1]Listas!AE$4,[1]Listas!AF$4,IF(S232&gt;=[1]Listas!AE$5,[1]Listas!AF$5,[1]Listas!AF$6))</f>
        <v>Aceptable</v>
      </c>
      <c r="V232" s="484">
        <v>1</v>
      </c>
      <c r="W232" s="484">
        <v>0</v>
      </c>
      <c r="X232" s="484">
        <v>0</v>
      </c>
      <c r="Y232" s="479" t="s">
        <v>629</v>
      </c>
      <c r="Z232" s="478" t="s">
        <v>604</v>
      </c>
      <c r="AA232" s="479"/>
      <c r="AB232" s="479"/>
      <c r="AC232" s="485" t="s">
        <v>630</v>
      </c>
      <c r="AD232" s="485" t="s">
        <v>631</v>
      </c>
      <c r="AE232" s="479"/>
    </row>
    <row r="233" spans="1:31" s="486" customFormat="1" ht="38.25" hidden="1" x14ac:dyDescent="0.2">
      <c r="A233" s="477"/>
      <c r="B233" s="477"/>
      <c r="C233" s="478" t="s">
        <v>604</v>
      </c>
      <c r="D233" s="478" t="s">
        <v>632</v>
      </c>
      <c r="E233" s="479" t="s">
        <v>633</v>
      </c>
      <c r="F233" s="478" t="s">
        <v>607</v>
      </c>
      <c r="G233" s="479" t="s">
        <v>634</v>
      </c>
      <c r="H233" s="479"/>
      <c r="I233" s="479"/>
      <c r="J233" s="479" t="s">
        <v>635</v>
      </c>
      <c r="K233" s="478" t="s">
        <v>610</v>
      </c>
      <c r="L233" s="480">
        <f>IF(K233=[1]Listas!B$4,[1]Listas!C$4,IF(K233=[1]Listas!B$5,[1]Listas!C$5,IF(K233=[1]Listas!B$6,[1]Listas!C$6,[1]Listas!C$7)))</f>
        <v>0</v>
      </c>
      <c r="M233" s="478" t="s">
        <v>636</v>
      </c>
      <c r="N233" s="480">
        <f>IF(M233=[1]Listas!D$4,[1]Listas!E$4,IF(M233=[1]Listas!D$5,[1]Listas!E$5,IF(M233=[1]Listas!D$6,[1]Listas!E$6,[1]Listas!E$7)))</f>
        <v>2</v>
      </c>
      <c r="O233" s="481">
        <f t="shared" si="12"/>
        <v>0</v>
      </c>
      <c r="P233" s="481" t="str">
        <f t="shared" si="13"/>
        <v>Sin Valor</v>
      </c>
      <c r="Q233" s="482" t="s">
        <v>612</v>
      </c>
      <c r="R233" s="483">
        <f>IF(Q233=[1]Listas!F$4,[1]Listas!G$4,IF(Q233=[1]Listas!F$5,[1]Listas!G$5,IF(Q233=[1]Listas!F$6,[1]Listas!G$6,[1]Listas!G$7)))</f>
        <v>10</v>
      </c>
      <c r="S233" s="481">
        <f t="shared" si="14"/>
        <v>0</v>
      </c>
      <c r="T233" s="481" t="str">
        <f t="shared" si="15"/>
        <v>Mantener</v>
      </c>
      <c r="U233" s="481" t="str">
        <f>IF(S233&gt;=[1]Listas!AE$4,[1]Listas!AF$4,IF(S233&gt;=[1]Listas!AE$5,[1]Listas!AF$5,[1]Listas!AF$6))</f>
        <v>Aceptable</v>
      </c>
      <c r="V233" s="484">
        <v>1</v>
      </c>
      <c r="W233" s="484">
        <v>0</v>
      </c>
      <c r="X233" s="484">
        <v>0</v>
      </c>
      <c r="Y233" s="479" t="s">
        <v>637</v>
      </c>
      <c r="Z233" s="478" t="s">
        <v>604</v>
      </c>
      <c r="AA233" s="479"/>
      <c r="AB233" s="479"/>
      <c r="AC233" s="491"/>
      <c r="AD233" s="485" t="s">
        <v>638</v>
      </c>
      <c r="AE233" s="479"/>
    </row>
    <row r="234" spans="1:31" s="486" customFormat="1" ht="76.5" hidden="1" x14ac:dyDescent="0.2">
      <c r="A234" s="477"/>
      <c r="B234" s="477"/>
      <c r="C234" s="478" t="s">
        <v>604</v>
      </c>
      <c r="D234" s="478" t="s">
        <v>639</v>
      </c>
      <c r="E234" s="479" t="s">
        <v>640</v>
      </c>
      <c r="F234" s="478" t="s">
        <v>641</v>
      </c>
      <c r="G234" s="479" t="s">
        <v>642</v>
      </c>
      <c r="H234" s="479"/>
      <c r="I234" s="479"/>
      <c r="J234" s="479"/>
      <c r="K234" s="478" t="s">
        <v>580</v>
      </c>
      <c r="L234" s="480">
        <f>IF(K234=[1]Listas!B$4,[1]Listas!C$4,IF(K234=[1]Listas!B$5,[1]Listas!C$5,IF(K234=[1]Listas!B$6,[1]Listas!C$6,[1]Listas!C$7)))</f>
        <v>2</v>
      </c>
      <c r="M234" s="478" t="s">
        <v>611</v>
      </c>
      <c r="N234" s="480">
        <f>IF(M234=[1]Listas!D$4,[1]Listas!E$4,IF(M234=[1]Listas!D$5,[1]Listas!E$5,IF(M234=[1]Listas!D$6,[1]Listas!E$6,[1]Listas!E$7)))</f>
        <v>3</v>
      </c>
      <c r="O234" s="481">
        <f t="shared" si="12"/>
        <v>6</v>
      </c>
      <c r="P234" s="481" t="str">
        <f t="shared" si="13"/>
        <v>Medio</v>
      </c>
      <c r="Q234" s="482" t="s">
        <v>645</v>
      </c>
      <c r="R234" s="483">
        <f>IF(Q234=[1]Listas!F$4,[1]Listas!G$4,IF(Q234=[1]Listas!F$5,[1]Listas!G$5,IF(Q234=[1]Listas!F$6,[1]Listas!G$6,[1]Listas!G$7)))</f>
        <v>25</v>
      </c>
      <c r="S234" s="481">
        <f t="shared" si="14"/>
        <v>150</v>
      </c>
      <c r="T234" s="481" t="str">
        <f t="shared" si="15"/>
        <v>Corregir</v>
      </c>
      <c r="U234" s="481" t="str">
        <f>IF(S234&gt;=[1]Listas!AE$4,[1]Listas!AF$4,IF(S234&gt;=[1]Listas!AE$5,[1]Listas!AF$5,[1]Listas!AF$6))</f>
        <v>Aceptable con control</v>
      </c>
      <c r="V234" s="484">
        <v>1</v>
      </c>
      <c r="W234" s="484">
        <v>0</v>
      </c>
      <c r="X234" s="484">
        <v>0</v>
      </c>
      <c r="Y234" s="479" t="s">
        <v>646</v>
      </c>
      <c r="Z234" s="478" t="s">
        <v>604</v>
      </c>
      <c r="AA234" s="479"/>
      <c r="AB234" s="479"/>
      <c r="AC234" s="479" t="s">
        <v>644</v>
      </c>
      <c r="AD234" s="485" t="s">
        <v>647</v>
      </c>
      <c r="AE234" s="479"/>
    </row>
    <row r="235" spans="1:31" s="486" customFormat="1" ht="76.5" hidden="1" x14ac:dyDescent="0.2">
      <c r="A235" s="477"/>
      <c r="B235" s="477"/>
      <c r="C235" s="478" t="s">
        <v>604</v>
      </c>
      <c r="D235" s="478" t="s">
        <v>648</v>
      </c>
      <c r="E235" s="479" t="s">
        <v>649</v>
      </c>
      <c r="F235" s="478" t="s">
        <v>641</v>
      </c>
      <c r="G235" s="479" t="s">
        <v>650</v>
      </c>
      <c r="H235" s="479"/>
      <c r="I235" s="479"/>
      <c r="J235" s="479" t="s">
        <v>651</v>
      </c>
      <c r="K235" s="478" t="s">
        <v>580</v>
      </c>
      <c r="L235" s="480">
        <f>IF(K235=[1]Listas!B$4,[1]Listas!C$4,IF(K235=[1]Listas!B$5,[1]Listas!C$5,IF(K235=[1]Listas!B$6,[1]Listas!C$6,[1]Listas!C$7)))</f>
        <v>2</v>
      </c>
      <c r="M235" s="478" t="s">
        <v>611</v>
      </c>
      <c r="N235" s="480">
        <f>IF(M235=[1]Listas!D$4,[1]Listas!E$4,IF(M235=[1]Listas!D$5,[1]Listas!E$5,IF(M235=[1]Listas!D$6,[1]Listas!E$6,[1]Listas!E$7)))</f>
        <v>3</v>
      </c>
      <c r="O235" s="481">
        <f t="shared" si="12"/>
        <v>6</v>
      </c>
      <c r="P235" s="481" t="str">
        <f t="shared" si="13"/>
        <v>Medio</v>
      </c>
      <c r="Q235" s="482" t="s">
        <v>645</v>
      </c>
      <c r="R235" s="483">
        <f>IF(Q235=[1]Listas!F$4,[1]Listas!G$4,IF(Q235=[1]Listas!F$5,[1]Listas!G$5,IF(Q235=[1]Listas!F$6,[1]Listas!G$6,[1]Listas!G$7)))</f>
        <v>25</v>
      </c>
      <c r="S235" s="481">
        <f t="shared" si="14"/>
        <v>150</v>
      </c>
      <c r="T235" s="481" t="str">
        <f t="shared" si="15"/>
        <v>Corregir</v>
      </c>
      <c r="U235" s="481" t="str">
        <f>IF(S235&gt;=[1]Listas!AE$4,[1]Listas!AF$4,IF(S235&gt;=[1]Listas!AE$5,[1]Listas!AF$5,[1]Listas!AF$6))</f>
        <v>Aceptable con control</v>
      </c>
      <c r="V235" s="484">
        <v>1</v>
      </c>
      <c r="W235" s="484">
        <v>0</v>
      </c>
      <c r="X235" s="484">
        <v>0</v>
      </c>
      <c r="Y235" s="479" t="s">
        <v>652</v>
      </c>
      <c r="Z235" s="478" t="s">
        <v>63</v>
      </c>
      <c r="AA235" s="479"/>
      <c r="AB235" s="479"/>
      <c r="AC235" s="479" t="s">
        <v>753</v>
      </c>
      <c r="AD235" s="485" t="s">
        <v>647</v>
      </c>
      <c r="AE235" s="479"/>
    </row>
    <row r="236" spans="1:31" s="486" customFormat="1" ht="38.25" hidden="1" x14ac:dyDescent="0.2">
      <c r="A236" s="477"/>
      <c r="B236" s="477"/>
      <c r="C236" s="478" t="s">
        <v>604</v>
      </c>
      <c r="D236" s="478" t="s">
        <v>654</v>
      </c>
      <c r="E236" s="479" t="s">
        <v>655</v>
      </c>
      <c r="F236" s="478" t="s">
        <v>656</v>
      </c>
      <c r="G236" s="479" t="s">
        <v>657</v>
      </c>
      <c r="H236" s="479" t="s">
        <v>658</v>
      </c>
      <c r="I236" s="479"/>
      <c r="J236" s="479"/>
      <c r="K236" s="478" t="s">
        <v>610</v>
      </c>
      <c r="L236" s="480">
        <f>IF(K236=[1]Listas!B$4,[1]Listas!C$4,IF(K236=[1]Listas!B$5,[1]Listas!C$5,IF(K236=[1]Listas!B$6,[1]Listas!C$6,[1]Listas!C$7)))</f>
        <v>0</v>
      </c>
      <c r="M236" s="478" t="s">
        <v>611</v>
      </c>
      <c r="N236" s="480">
        <f>IF(M236=[1]Listas!D$4,[1]Listas!E$4,IF(M236=[1]Listas!D$5,[1]Listas!E$5,IF(M236=[1]Listas!D$6,[1]Listas!E$6,[1]Listas!E$7)))</f>
        <v>3</v>
      </c>
      <c r="O236" s="481">
        <f t="shared" si="12"/>
        <v>0</v>
      </c>
      <c r="P236" s="481" t="str">
        <f t="shared" si="13"/>
        <v>Sin Valor</v>
      </c>
      <c r="Q236" s="482" t="s">
        <v>645</v>
      </c>
      <c r="R236" s="483">
        <f>IF(Q236=[1]Listas!F$4,[1]Listas!G$4,IF(Q236=[1]Listas!F$5,[1]Listas!G$5,IF(Q236=[1]Listas!F$6,[1]Listas!G$6,[1]Listas!G$7)))</f>
        <v>25</v>
      </c>
      <c r="S236" s="481">
        <f t="shared" si="14"/>
        <v>0</v>
      </c>
      <c r="T236" s="481" t="str">
        <f t="shared" si="15"/>
        <v>Mantener</v>
      </c>
      <c r="U236" s="481" t="str">
        <f>IF(S236&gt;=[1]Listas!AE$4,[1]Listas!AF$4,IF(S236&gt;=[1]Listas!AE$5,[1]Listas!AF$5,[1]Listas!AF$6))</f>
        <v>Aceptable</v>
      </c>
      <c r="V236" s="484">
        <v>1</v>
      </c>
      <c r="W236" s="484">
        <v>0</v>
      </c>
      <c r="X236" s="484">
        <v>0</v>
      </c>
      <c r="Y236" s="479" t="s">
        <v>659</v>
      </c>
      <c r="Z236" s="478" t="s">
        <v>63</v>
      </c>
      <c r="AA236" s="479"/>
      <c r="AB236" s="479"/>
      <c r="AC236" s="491"/>
      <c r="AD236" s="479" t="s">
        <v>660</v>
      </c>
      <c r="AE236" s="491"/>
    </row>
    <row r="237" spans="1:31" s="486" customFormat="1" ht="38.25" hidden="1" x14ac:dyDescent="0.2">
      <c r="A237" s="477"/>
      <c r="B237" s="477"/>
      <c r="C237" s="478" t="s">
        <v>604</v>
      </c>
      <c r="D237" s="478" t="s">
        <v>661</v>
      </c>
      <c r="E237" s="479" t="s">
        <v>662</v>
      </c>
      <c r="F237" s="478" t="s">
        <v>663</v>
      </c>
      <c r="G237" s="479" t="s">
        <v>664</v>
      </c>
      <c r="H237" s="479"/>
      <c r="I237" s="479"/>
      <c r="J237" s="479"/>
      <c r="K237" s="478" t="s">
        <v>610</v>
      </c>
      <c r="L237" s="480">
        <f>IF(K237=[1]Listas!B$4,[1]Listas!C$4,IF(K237=[1]Listas!B$5,[1]Listas!C$5,IF(K237=[1]Listas!B$6,[1]Listas!C$6,[1]Listas!C$7)))</f>
        <v>0</v>
      </c>
      <c r="M237" s="478" t="s">
        <v>665</v>
      </c>
      <c r="N237" s="480">
        <f>IF(M237=[1]Listas!D$4,[1]Listas!E$4,IF(M237=[1]Listas!D$5,[1]Listas!E$5,IF(M237=[1]Listas!D$6,[1]Listas!E$6,[1]Listas!E$7)))</f>
        <v>1</v>
      </c>
      <c r="O237" s="481">
        <f t="shared" si="12"/>
        <v>0</v>
      </c>
      <c r="P237" s="481" t="str">
        <f t="shared" si="13"/>
        <v>Sin Valor</v>
      </c>
      <c r="Q237" s="482" t="s">
        <v>612</v>
      </c>
      <c r="R237" s="483">
        <f>IF(Q237=[1]Listas!F$4,[1]Listas!G$4,IF(Q237=[1]Listas!F$5,[1]Listas!G$5,IF(Q237=[1]Listas!F$6,[1]Listas!G$6,[1]Listas!G$7)))</f>
        <v>10</v>
      </c>
      <c r="S237" s="481">
        <f t="shared" si="14"/>
        <v>0</v>
      </c>
      <c r="T237" s="481" t="str">
        <f t="shared" si="15"/>
        <v>Mantener</v>
      </c>
      <c r="U237" s="481" t="str">
        <f>IF(S237&gt;=[1]Listas!AE$4,[1]Listas!AF$4,IF(S237&gt;=[1]Listas!AE$5,[1]Listas!AF$5,[1]Listas!AF$6))</f>
        <v>Aceptable</v>
      </c>
      <c r="V237" s="484">
        <v>1</v>
      </c>
      <c r="W237" s="484">
        <v>0</v>
      </c>
      <c r="X237" s="484">
        <v>0</v>
      </c>
      <c r="Y237" s="479" t="s">
        <v>664</v>
      </c>
      <c r="Z237" s="478" t="s">
        <v>604</v>
      </c>
      <c r="AA237" s="479"/>
      <c r="AB237" s="479"/>
      <c r="AC237" s="479"/>
      <c r="AD237" s="479" t="s">
        <v>666</v>
      </c>
      <c r="AE237" s="479"/>
    </row>
    <row r="238" spans="1:31" s="486" customFormat="1" ht="38.25" hidden="1" x14ac:dyDescent="0.2">
      <c r="A238" s="477"/>
      <c r="B238" s="477"/>
      <c r="C238" s="478" t="s">
        <v>604</v>
      </c>
      <c r="D238" s="478" t="s">
        <v>667</v>
      </c>
      <c r="E238" s="479" t="s">
        <v>668</v>
      </c>
      <c r="F238" s="478" t="s">
        <v>663</v>
      </c>
      <c r="G238" s="479" t="s">
        <v>669</v>
      </c>
      <c r="H238" s="479"/>
      <c r="I238" s="479" t="s">
        <v>670</v>
      </c>
      <c r="J238" s="479"/>
      <c r="K238" s="478" t="s">
        <v>610</v>
      </c>
      <c r="L238" s="480">
        <f>IF(K238=[1]Listas!B$4,[1]Listas!C$4,IF(K238=[1]Listas!B$5,[1]Listas!C$5,IF(K238=[1]Listas!B$6,[1]Listas!C$6,[1]Listas!C$7)))</f>
        <v>0</v>
      </c>
      <c r="M238" s="478" t="s">
        <v>665</v>
      </c>
      <c r="N238" s="480">
        <f>IF(M238=[1]Listas!D$4,[1]Listas!E$4,IF(M238=[1]Listas!D$5,[1]Listas!E$5,IF(M238=[1]Listas!D$6,[1]Listas!E$6,[1]Listas!E$7)))</f>
        <v>1</v>
      </c>
      <c r="O238" s="481">
        <f t="shared" si="12"/>
        <v>0</v>
      </c>
      <c r="P238" s="481" t="str">
        <f t="shared" si="13"/>
        <v>Sin Valor</v>
      </c>
      <c r="Q238" s="482" t="s">
        <v>612</v>
      </c>
      <c r="R238" s="483">
        <f>IF(Q238=[1]Listas!F$4,[1]Listas!G$4,IF(Q238=[1]Listas!F$5,[1]Listas!G$5,IF(Q238=[1]Listas!F$6,[1]Listas!G$6,[1]Listas!G$7)))</f>
        <v>10</v>
      </c>
      <c r="S238" s="481">
        <f t="shared" si="14"/>
        <v>0</v>
      </c>
      <c r="T238" s="481" t="str">
        <f t="shared" si="15"/>
        <v>Mantener</v>
      </c>
      <c r="U238" s="481" t="str">
        <f>IF(S238&gt;=[1]Listas!AE$4,[1]Listas!AF$4,IF(S238&gt;=[1]Listas!AE$5,[1]Listas!AF$5,[1]Listas!AF$6))</f>
        <v>Aceptable</v>
      </c>
      <c r="V238" s="484">
        <v>1</v>
      </c>
      <c r="W238" s="484">
        <v>0</v>
      </c>
      <c r="X238" s="484">
        <v>0</v>
      </c>
      <c r="Y238" s="479" t="s">
        <v>669</v>
      </c>
      <c r="Z238" s="478" t="s">
        <v>604</v>
      </c>
      <c r="AA238" s="479"/>
      <c r="AB238" s="479"/>
      <c r="AC238" s="479" t="s">
        <v>671</v>
      </c>
      <c r="AD238" s="479"/>
      <c r="AE238" s="479"/>
    </row>
    <row r="239" spans="1:31" s="486" customFormat="1" ht="51" hidden="1" x14ac:dyDescent="0.2">
      <c r="A239" s="477"/>
      <c r="B239" s="477"/>
      <c r="C239" s="478" t="s">
        <v>604</v>
      </c>
      <c r="D239" s="478" t="s">
        <v>672</v>
      </c>
      <c r="E239" s="479" t="s">
        <v>673</v>
      </c>
      <c r="F239" s="478" t="s">
        <v>656</v>
      </c>
      <c r="G239" s="479" t="s">
        <v>674</v>
      </c>
      <c r="H239" s="479"/>
      <c r="I239" s="479" t="s">
        <v>675</v>
      </c>
      <c r="J239" s="479"/>
      <c r="K239" s="478" t="s">
        <v>610</v>
      </c>
      <c r="L239" s="480">
        <f>IF(K239=[1]Listas!B$4,[1]Listas!C$4,IF(K239=[1]Listas!B$5,[1]Listas!C$5,IF(K239=[1]Listas!B$6,[1]Listas!C$6,[1]Listas!C$7)))</f>
        <v>0</v>
      </c>
      <c r="M239" s="478" t="s">
        <v>665</v>
      </c>
      <c r="N239" s="480">
        <f>IF(M239=[1]Listas!D$4,[1]Listas!E$4,IF(M239=[1]Listas!D$5,[1]Listas!E$5,IF(M239=[1]Listas!D$6,[1]Listas!E$6,[1]Listas!E$7)))</f>
        <v>1</v>
      </c>
      <c r="O239" s="481">
        <f t="shared" si="12"/>
        <v>0</v>
      </c>
      <c r="P239" s="481" t="str">
        <f t="shared" si="13"/>
        <v>Sin Valor</v>
      </c>
      <c r="Q239" s="482" t="s">
        <v>676</v>
      </c>
      <c r="R239" s="483">
        <f>IF(Q239=[1]Listas!F$4,[1]Listas!G$4,IF(Q239=[1]Listas!F$5,[1]Listas!G$5,IF(Q239=[1]Listas!F$6,[1]Listas!G$6,[1]Listas!G$7)))</f>
        <v>100</v>
      </c>
      <c r="S239" s="481">
        <f t="shared" si="14"/>
        <v>0</v>
      </c>
      <c r="T239" s="481" t="str">
        <f t="shared" si="15"/>
        <v>Mantener</v>
      </c>
      <c r="U239" s="481" t="str">
        <f>IF(S239&gt;=[1]Listas!AE$4,[1]Listas!AF$4,IF(S239&gt;=[1]Listas!AE$5,[1]Listas!AF$5,[1]Listas!AF$6))</f>
        <v>Aceptable</v>
      </c>
      <c r="V239" s="484">
        <v>1</v>
      </c>
      <c r="W239" s="484">
        <v>0</v>
      </c>
      <c r="X239" s="484">
        <v>0</v>
      </c>
      <c r="Y239" s="479" t="s">
        <v>677</v>
      </c>
      <c r="Z239" s="478" t="s">
        <v>604</v>
      </c>
      <c r="AA239" s="479"/>
      <c r="AB239" s="479"/>
      <c r="AC239" s="479"/>
      <c r="AD239" s="479" t="s">
        <v>678</v>
      </c>
      <c r="AE239" s="479"/>
    </row>
    <row r="240" spans="1:31" ht="102" hidden="1" x14ac:dyDescent="0.2">
      <c r="A240" s="477" t="s">
        <v>754</v>
      </c>
      <c r="B240" s="477" t="s">
        <v>603</v>
      </c>
      <c r="C240" s="478" t="s">
        <v>604</v>
      </c>
      <c r="D240" s="478" t="s">
        <v>605</v>
      </c>
      <c r="E240" s="479" t="s">
        <v>606</v>
      </c>
      <c r="F240" s="478" t="s">
        <v>607</v>
      </c>
      <c r="G240" s="479" t="s">
        <v>608</v>
      </c>
      <c r="H240" s="479" t="s">
        <v>609</v>
      </c>
      <c r="I240" s="478" t="s">
        <v>64</v>
      </c>
      <c r="J240" s="478" t="s">
        <v>64</v>
      </c>
      <c r="K240" s="478" t="s">
        <v>610</v>
      </c>
      <c r="L240" s="480">
        <f>IF(K240=[1]Listas!B$4,[1]Listas!C$4,IF(K240=[1]Listas!B$5,[1]Listas!C$5,IF(K240=[1]Listas!B$6,[1]Listas!C$6,[1]Listas!C$7)))</f>
        <v>0</v>
      </c>
      <c r="M240" s="478" t="s">
        <v>611</v>
      </c>
      <c r="N240" s="480">
        <f>IF(M240=[1]Listas!D$4,[1]Listas!E$4,IF(M240=[1]Listas!D$5,[1]Listas!E$5,IF(M240=[1]Listas!D$6,[1]Listas!E$6,[1]Listas!E$7)))</f>
        <v>3</v>
      </c>
      <c r="O240" s="481">
        <f t="shared" si="12"/>
        <v>0</v>
      </c>
      <c r="P240" s="481" t="str">
        <f t="shared" si="13"/>
        <v>Sin Valor</v>
      </c>
      <c r="Q240" s="482" t="s">
        <v>612</v>
      </c>
      <c r="R240" s="483">
        <f>IF(Q240=[1]Listas!F$4,[1]Listas!G$4,IF(Q240=[1]Listas!F$5,[1]Listas!G$5,IF(Q240=[1]Listas!F$6,[1]Listas!G$6,[1]Listas!G$7)))</f>
        <v>10</v>
      </c>
      <c r="S240" s="481">
        <f t="shared" si="14"/>
        <v>0</v>
      </c>
      <c r="T240" s="481" t="str">
        <f t="shared" si="15"/>
        <v>Mantener</v>
      </c>
      <c r="U240" s="481" t="str">
        <f>IF(S240&gt;=[1]Listas!AE$4,[1]Listas!AF$4,IF(S240&gt;=[1]Listas!AE$5,[1]Listas!AF$5,[1]Listas!AF$6))</f>
        <v>Aceptable</v>
      </c>
      <c r="V240" s="484">
        <v>1</v>
      </c>
      <c r="W240" s="484">
        <v>0</v>
      </c>
      <c r="X240" s="484">
        <v>0</v>
      </c>
      <c r="Y240" s="479" t="s">
        <v>613</v>
      </c>
      <c r="Z240" s="478" t="s">
        <v>604</v>
      </c>
      <c r="AA240" s="478"/>
      <c r="AB240" s="478"/>
      <c r="AC240" s="478" t="s">
        <v>64</v>
      </c>
      <c r="AD240" s="485" t="s">
        <v>755</v>
      </c>
      <c r="AE240" s="478" t="s">
        <v>64</v>
      </c>
    </row>
    <row r="241" spans="1:31" ht="89.25" hidden="1" x14ac:dyDescent="0.2">
      <c r="A241" s="477"/>
      <c r="B241" s="477"/>
      <c r="C241" s="478" t="s">
        <v>604</v>
      </c>
      <c r="D241" s="478" t="s">
        <v>605</v>
      </c>
      <c r="E241" s="479" t="s">
        <v>615</v>
      </c>
      <c r="F241" s="478" t="s">
        <v>607</v>
      </c>
      <c r="G241" s="479" t="s">
        <v>616</v>
      </c>
      <c r="H241" s="487" t="s">
        <v>617</v>
      </c>
      <c r="I241" s="487" t="s">
        <v>618</v>
      </c>
      <c r="J241" s="487" t="s">
        <v>619</v>
      </c>
      <c r="K241" s="478" t="s">
        <v>580</v>
      </c>
      <c r="L241" s="480">
        <f>IF(K241=[1]Listas!B$4,[1]Listas!C$4,IF(K241=[1]Listas!B$5,[1]Listas!C$5,IF(K241=[1]Listas!B$6,[1]Listas!C$6,[1]Listas!C$7)))</f>
        <v>2</v>
      </c>
      <c r="M241" s="478" t="s">
        <v>620</v>
      </c>
      <c r="N241" s="480">
        <f>IF(M241=[1]Listas!D$4,[1]Listas!E$4,IF(M241=[1]Listas!D$5,[1]Listas!E$5,IF(M241=[1]Listas!D$6,[1]Listas!E$6,[1]Listas!E$7)))</f>
        <v>4</v>
      </c>
      <c r="O241" s="481">
        <f>N241*L241</f>
        <v>8</v>
      </c>
      <c r="P241" s="481" t="str">
        <f>IF((O241&gt;=24),"Muy Alto",IF((O241&gt;=10),"Alto",IF((O241&gt;=6),"Medio",IF((O241&gt;=2),"Bajo","Sin Valor"))))</f>
        <v>Medio</v>
      </c>
      <c r="Q241" s="482" t="s">
        <v>621</v>
      </c>
      <c r="R241" s="483">
        <f>IF(Q241=[1]Listas!F$4,[1]Listas!G$4,IF(Q241=[1]Listas!F$5,[1]Listas!G$5,IF(Q241=[1]Listas!F$6,[1]Listas!G$6,[1]Listas!G$7)))</f>
        <v>60</v>
      </c>
      <c r="S241" s="481">
        <f>+R241*O241</f>
        <v>480</v>
      </c>
      <c r="T241" s="481" t="str">
        <f>IF((S241&gt;=600),"Crítico",IF((S241&gt;=150),"Corregir",IF((S241&gt;=40),"Mejorar",IF((S241&lt;=20),"Mantener"))))</f>
        <v>Corregir</v>
      </c>
      <c r="U241" s="481" t="str">
        <f>IF(S241&gt;=[1]Listas!AE$4,[1]Listas!AF$4,IF(S241&gt;=[1]Listas!AE$5,[1]Listas!AF$5,[1]Listas!AF$6))</f>
        <v>Aceptable con control</v>
      </c>
      <c r="V241" s="484">
        <v>1</v>
      </c>
      <c r="W241" s="484">
        <v>0</v>
      </c>
      <c r="X241" s="484">
        <v>0</v>
      </c>
      <c r="Y241" s="479" t="s">
        <v>622</v>
      </c>
      <c r="Z241" s="478" t="s">
        <v>604</v>
      </c>
      <c r="AA241" s="479"/>
      <c r="AB241" s="479"/>
      <c r="AC241" s="479"/>
      <c r="AD241" s="488" t="s">
        <v>623</v>
      </c>
      <c r="AE241" s="489" t="s">
        <v>624</v>
      </c>
    </row>
    <row r="242" spans="1:31" ht="76.5" hidden="1" x14ac:dyDescent="0.2">
      <c r="A242" s="477"/>
      <c r="B242" s="477"/>
      <c r="C242" s="478" t="s">
        <v>604</v>
      </c>
      <c r="D242" s="478" t="s">
        <v>625</v>
      </c>
      <c r="E242" s="478" t="s">
        <v>756</v>
      </c>
      <c r="F242" s="478" t="s">
        <v>607</v>
      </c>
      <c r="G242" s="478" t="s">
        <v>627</v>
      </c>
      <c r="H242" s="478" t="s">
        <v>628</v>
      </c>
      <c r="I242" s="478" t="s">
        <v>757</v>
      </c>
      <c r="J242" s="478" t="s">
        <v>758</v>
      </c>
      <c r="K242" s="478" t="s">
        <v>610</v>
      </c>
      <c r="L242" s="480">
        <f>IF(K242=[1]Listas!B$4,[1]Listas!C$4,IF(K242=[1]Listas!B$5,[1]Listas!C$5,IF(K242=[1]Listas!B$6,[1]Listas!C$6,[1]Listas!C$7)))</f>
        <v>0</v>
      </c>
      <c r="M242" s="478" t="s">
        <v>620</v>
      </c>
      <c r="N242" s="480">
        <f>IF(M242=[1]Listas!D$4,[1]Listas!E$4,IF(M242=[1]Listas!D$5,[1]Listas!E$5,IF(M242=[1]Listas!D$6,[1]Listas!E$6,[1]Listas!E$7)))</f>
        <v>4</v>
      </c>
      <c r="O242" s="481">
        <f t="shared" si="12"/>
        <v>0</v>
      </c>
      <c r="P242" s="481" t="str">
        <f t="shared" si="13"/>
        <v>Sin Valor</v>
      </c>
      <c r="Q242" s="482" t="s">
        <v>612</v>
      </c>
      <c r="R242" s="483">
        <f>IF(Q242=[1]Listas!F$4,[1]Listas!G$4,IF(Q242=[1]Listas!F$5,[1]Listas!G$5,IF(Q242=[1]Listas!F$6,[1]Listas!G$6,[1]Listas!G$7)))</f>
        <v>10</v>
      </c>
      <c r="S242" s="481">
        <f t="shared" si="14"/>
        <v>0</v>
      </c>
      <c r="T242" s="481" t="str">
        <f t="shared" si="15"/>
        <v>Mantener</v>
      </c>
      <c r="U242" s="481" t="str">
        <f>IF(S242&gt;=[1]Listas!AE$4,[1]Listas!AF$4,IF(S242&gt;=[1]Listas!AE$5,[1]Listas!AF$5,[1]Listas!AF$6))</f>
        <v>Aceptable</v>
      </c>
      <c r="V242" s="484">
        <v>1</v>
      </c>
      <c r="W242" s="484">
        <v>0</v>
      </c>
      <c r="X242" s="484">
        <v>0</v>
      </c>
      <c r="Y242" s="479" t="s">
        <v>629</v>
      </c>
      <c r="Z242" s="478" t="s">
        <v>604</v>
      </c>
      <c r="AA242" s="478"/>
      <c r="AB242" s="478"/>
      <c r="AC242" s="485" t="s">
        <v>759</v>
      </c>
      <c r="AD242" s="485" t="s">
        <v>760</v>
      </c>
      <c r="AE242" s="478" t="s">
        <v>64</v>
      </c>
    </row>
    <row r="243" spans="1:31" ht="76.5" hidden="1" x14ac:dyDescent="0.2">
      <c r="A243" s="477"/>
      <c r="B243" s="477"/>
      <c r="C243" s="478" t="s">
        <v>604</v>
      </c>
      <c r="D243" s="478" t="s">
        <v>761</v>
      </c>
      <c r="E243" s="478" t="s">
        <v>762</v>
      </c>
      <c r="F243" s="478" t="s">
        <v>607</v>
      </c>
      <c r="G243" s="478" t="s">
        <v>154</v>
      </c>
      <c r="H243" s="478" t="s">
        <v>763</v>
      </c>
      <c r="I243" s="478" t="s">
        <v>64</v>
      </c>
      <c r="J243" s="478" t="s">
        <v>64</v>
      </c>
      <c r="K243" s="478" t="s">
        <v>610</v>
      </c>
      <c r="L243" s="480">
        <f>IF(K243=[1]Listas!B$4,[1]Listas!C$4,IF(K243=[1]Listas!B$5,[1]Listas!C$5,IF(K243=[1]Listas!B$6,[1]Listas!C$6,[1]Listas!C$7)))</f>
        <v>0</v>
      </c>
      <c r="M243" s="478" t="s">
        <v>636</v>
      </c>
      <c r="N243" s="480">
        <f>IF(M243=[1]Listas!D$4,[1]Listas!E$4,IF(M243=[1]Listas!D$5,[1]Listas!E$5,IF(M243=[1]Listas!D$6,[1]Listas!E$6,[1]Listas!E$7)))</f>
        <v>2</v>
      </c>
      <c r="O243" s="481">
        <f t="shared" si="12"/>
        <v>0</v>
      </c>
      <c r="P243" s="481" t="str">
        <f t="shared" si="13"/>
        <v>Sin Valor</v>
      </c>
      <c r="Q243" s="482" t="s">
        <v>612</v>
      </c>
      <c r="R243" s="483">
        <f>IF(Q243=[1]Listas!F$4,[1]Listas!G$4,IF(Q243=[1]Listas!F$5,[1]Listas!G$5,IF(Q243=[1]Listas!F$6,[1]Listas!G$6,[1]Listas!G$7)))</f>
        <v>10</v>
      </c>
      <c r="S243" s="481">
        <f t="shared" si="14"/>
        <v>0</v>
      </c>
      <c r="T243" s="481" t="str">
        <f t="shared" si="15"/>
        <v>Mantener</v>
      </c>
      <c r="U243" s="481" t="str">
        <f>IF(S243&gt;=[1]Listas!AE$4,[1]Listas!AF$4,IF(S243&gt;=[1]Listas!AE$5,[1]Listas!AF$5,[1]Listas!AF$6))</f>
        <v>Aceptable</v>
      </c>
      <c r="V243" s="484">
        <v>1</v>
      </c>
      <c r="W243" s="484">
        <v>0</v>
      </c>
      <c r="X243" s="484">
        <v>0</v>
      </c>
      <c r="Y243" s="479" t="s">
        <v>154</v>
      </c>
      <c r="Z243" s="478" t="s">
        <v>604</v>
      </c>
      <c r="AA243" s="478"/>
      <c r="AB243" s="478"/>
      <c r="AC243" s="485" t="s">
        <v>764</v>
      </c>
      <c r="AD243" s="485" t="s">
        <v>765</v>
      </c>
      <c r="AE243" s="479" t="s">
        <v>766</v>
      </c>
    </row>
    <row r="244" spans="1:31" ht="76.5" hidden="1" x14ac:dyDescent="0.2">
      <c r="A244" s="477"/>
      <c r="B244" s="477"/>
      <c r="C244" s="478" t="s">
        <v>604</v>
      </c>
      <c r="D244" s="478" t="s">
        <v>767</v>
      </c>
      <c r="E244" s="478" t="s">
        <v>768</v>
      </c>
      <c r="F244" s="478" t="s">
        <v>607</v>
      </c>
      <c r="G244" s="478" t="s">
        <v>769</v>
      </c>
      <c r="H244" s="478" t="s">
        <v>770</v>
      </c>
      <c r="I244" s="478" t="s">
        <v>64</v>
      </c>
      <c r="J244" s="478" t="s">
        <v>771</v>
      </c>
      <c r="K244" s="478" t="s">
        <v>610</v>
      </c>
      <c r="L244" s="480">
        <f>IF(K244=[1]Listas!B$4,[1]Listas!C$4,IF(K244=[1]Listas!B$5,[1]Listas!C$5,IF(K244=[1]Listas!B$6,[1]Listas!C$6,[1]Listas!C$7)))</f>
        <v>0</v>
      </c>
      <c r="M244" s="478" t="s">
        <v>620</v>
      </c>
      <c r="N244" s="480">
        <f>IF(M244=[1]Listas!D$4,[1]Listas!E$4,IF(M244=[1]Listas!D$5,[1]Listas!E$5,IF(M244=[1]Listas!D$6,[1]Listas!E$6,[1]Listas!E$7)))</f>
        <v>4</v>
      </c>
      <c r="O244" s="481">
        <f t="shared" si="12"/>
        <v>0</v>
      </c>
      <c r="P244" s="481" t="str">
        <f t="shared" si="13"/>
        <v>Sin Valor</v>
      </c>
      <c r="Q244" s="482" t="s">
        <v>612</v>
      </c>
      <c r="R244" s="483">
        <f>IF(Q244=[1]Listas!F$4,[1]Listas!G$4,IF(Q244=[1]Listas!F$5,[1]Listas!G$5,IF(Q244=[1]Listas!F$6,[1]Listas!G$6,[1]Listas!G$7)))</f>
        <v>10</v>
      </c>
      <c r="S244" s="481">
        <f t="shared" si="14"/>
        <v>0</v>
      </c>
      <c r="T244" s="481" t="str">
        <f t="shared" si="15"/>
        <v>Mantener</v>
      </c>
      <c r="U244" s="481" t="str">
        <f>IF(S244&gt;=[1]Listas!AE$4,[1]Listas!AF$4,IF(S244&gt;=[1]Listas!AE$5,[1]Listas!AF$5,[1]Listas!AF$6))</f>
        <v>Aceptable</v>
      </c>
      <c r="V244" s="484">
        <v>1</v>
      </c>
      <c r="W244" s="484">
        <v>0</v>
      </c>
      <c r="X244" s="484">
        <v>0</v>
      </c>
      <c r="Y244" s="479" t="s">
        <v>769</v>
      </c>
      <c r="Z244" s="478" t="s">
        <v>604</v>
      </c>
      <c r="AA244" s="478"/>
      <c r="AB244" s="478"/>
      <c r="AC244" s="485" t="s">
        <v>772</v>
      </c>
      <c r="AD244" s="485" t="s">
        <v>760</v>
      </c>
      <c r="AE244" s="478" t="s">
        <v>64</v>
      </c>
    </row>
    <row r="245" spans="1:31" ht="76.5" x14ac:dyDescent="0.2">
      <c r="A245" s="477"/>
      <c r="B245" s="477"/>
      <c r="C245" s="478" t="s">
        <v>604</v>
      </c>
      <c r="D245" s="478" t="s">
        <v>773</v>
      </c>
      <c r="E245" s="479" t="s">
        <v>774</v>
      </c>
      <c r="F245" s="478" t="s">
        <v>656</v>
      </c>
      <c r="G245" s="479" t="s">
        <v>627</v>
      </c>
      <c r="H245" s="478" t="s">
        <v>64</v>
      </c>
      <c r="I245" s="478" t="s">
        <v>775</v>
      </c>
      <c r="J245" s="478" t="s">
        <v>771</v>
      </c>
      <c r="K245" s="478" t="s">
        <v>580</v>
      </c>
      <c r="L245" s="480">
        <f>IF(K245=[1]Listas!B$4,[1]Listas!C$4,IF(K245=[1]Listas!B$5,[1]Listas!C$5,IF(K245=[1]Listas!B$6,[1]Listas!C$6,[1]Listas!C$7)))</f>
        <v>2</v>
      </c>
      <c r="M245" s="478" t="s">
        <v>620</v>
      </c>
      <c r="N245" s="480">
        <f>IF(M245=[1]Listas!D$4,[1]Listas!E$4,IF(M245=[1]Listas!D$5,[1]Listas!E$5,IF(M245=[1]Listas!D$6,[1]Listas!E$6,[1]Listas!E$7)))</f>
        <v>4</v>
      </c>
      <c r="O245" s="481">
        <f>N245*L245</f>
        <v>8</v>
      </c>
      <c r="P245" s="481" t="str">
        <f>IF((O245&gt;=24),"Muy Alto",IF((O245&gt;=10),"Alto",IF((O245&gt;=6),"Medio",IF((O245&gt;=2),"Bajo","Sin Valor"))))</f>
        <v>Medio</v>
      </c>
      <c r="Q245" s="482" t="s">
        <v>645</v>
      </c>
      <c r="R245" s="483">
        <f>IF(Q245=[1]Listas!F$4,[1]Listas!G$4,IF(Q245=[1]Listas!F$5,[1]Listas!G$5,IF(Q245=[1]Listas!F$6,[1]Listas!G$6,[1]Listas!G$7)))</f>
        <v>25</v>
      </c>
      <c r="S245" s="481">
        <f>+R245*O245</f>
        <v>200</v>
      </c>
      <c r="T245" s="481" t="str">
        <f t="shared" si="15"/>
        <v>Corregir</v>
      </c>
      <c r="U245" s="481" t="str">
        <f>IF(S245&gt;=[1]Listas!AE$4,[1]Listas!AF$4,IF(S245&gt;=[1]Listas!AE$5,[1]Listas!AF$5,[1]Listas!AF$6))</f>
        <v>Aceptable con control</v>
      </c>
      <c r="V245" s="484">
        <v>1</v>
      </c>
      <c r="W245" s="484">
        <v>0</v>
      </c>
      <c r="X245" s="484">
        <v>0</v>
      </c>
      <c r="Y245" s="479" t="s">
        <v>629</v>
      </c>
      <c r="Z245" s="478" t="s">
        <v>604</v>
      </c>
      <c r="AA245" s="478"/>
      <c r="AB245" s="478"/>
      <c r="AC245" s="478" t="s">
        <v>64</v>
      </c>
      <c r="AD245" s="485" t="s">
        <v>776</v>
      </c>
      <c r="AE245" s="479" t="s">
        <v>777</v>
      </c>
    </row>
    <row r="246" spans="1:31" ht="51" hidden="1" x14ac:dyDescent="0.2">
      <c r="A246" s="477"/>
      <c r="B246" s="477"/>
      <c r="C246" s="478" t="s">
        <v>604</v>
      </c>
      <c r="D246" s="478" t="s">
        <v>632</v>
      </c>
      <c r="E246" s="478" t="s">
        <v>633</v>
      </c>
      <c r="F246" s="478" t="s">
        <v>607</v>
      </c>
      <c r="G246" s="478" t="s">
        <v>634</v>
      </c>
      <c r="H246" s="478" t="s">
        <v>64</v>
      </c>
      <c r="I246" s="478" t="s">
        <v>64</v>
      </c>
      <c r="J246" s="478" t="s">
        <v>635</v>
      </c>
      <c r="K246" s="478" t="s">
        <v>610</v>
      </c>
      <c r="L246" s="480">
        <f>IF(K246=[1]Listas!B$4,[1]Listas!C$4,IF(K246=[1]Listas!B$5,[1]Listas!C$5,IF(K246=[1]Listas!B$6,[1]Listas!C$6,[1]Listas!C$7)))</f>
        <v>0</v>
      </c>
      <c r="M246" s="478" t="s">
        <v>636</v>
      </c>
      <c r="N246" s="480">
        <f>IF(M246=[1]Listas!D$4,[1]Listas!E$4,IF(M246=[1]Listas!D$5,[1]Listas!E$5,IF(M246=[1]Listas!D$6,[1]Listas!E$6,[1]Listas!E$7)))</f>
        <v>2</v>
      </c>
      <c r="O246" s="481">
        <f t="shared" ref="O246:O261" si="16">N246*L246</f>
        <v>0</v>
      </c>
      <c r="P246" s="481" t="str">
        <f t="shared" ref="P246:P261" si="17">IF((O246&gt;=24),"Muy Alto",IF((O246&gt;=10),"Alto",IF((O246&gt;=6),"Medio",IF((O246&gt;=2),"Bajo","Sin Valor"))))</f>
        <v>Sin Valor</v>
      </c>
      <c r="Q246" s="482" t="s">
        <v>612</v>
      </c>
      <c r="R246" s="483">
        <f>IF(Q246=[1]Listas!F$4,[1]Listas!G$4,IF(Q246=[1]Listas!F$5,[1]Listas!G$5,IF(Q246=[1]Listas!F$6,[1]Listas!G$6,[1]Listas!G$7)))</f>
        <v>10</v>
      </c>
      <c r="S246" s="481">
        <f t="shared" ref="S246:S261" si="18">+R246*O246</f>
        <v>0</v>
      </c>
      <c r="T246" s="481" t="str">
        <f t="shared" si="15"/>
        <v>Mantener</v>
      </c>
      <c r="U246" s="481" t="str">
        <f>IF(S246&gt;=[1]Listas!AE$4,[1]Listas!AF$4,IF(S246&gt;=[1]Listas!AE$5,[1]Listas!AF$5,[1]Listas!AF$6))</f>
        <v>Aceptable</v>
      </c>
      <c r="V246" s="484">
        <v>1</v>
      </c>
      <c r="W246" s="484">
        <v>0</v>
      </c>
      <c r="X246" s="484">
        <v>0</v>
      </c>
      <c r="Y246" s="479" t="s">
        <v>637</v>
      </c>
      <c r="Z246" s="478" t="s">
        <v>604</v>
      </c>
      <c r="AA246" s="478"/>
      <c r="AB246" s="478"/>
      <c r="AC246" s="478" t="s">
        <v>64</v>
      </c>
      <c r="AD246" s="485" t="s">
        <v>778</v>
      </c>
      <c r="AE246" s="478" t="s">
        <v>64</v>
      </c>
    </row>
    <row r="247" spans="1:31" ht="102" hidden="1" x14ac:dyDescent="0.2">
      <c r="A247" s="477"/>
      <c r="B247" s="477"/>
      <c r="C247" s="478" t="s">
        <v>604</v>
      </c>
      <c r="D247" s="478" t="s">
        <v>639</v>
      </c>
      <c r="E247" s="478" t="s">
        <v>640</v>
      </c>
      <c r="F247" s="478" t="s">
        <v>641</v>
      </c>
      <c r="G247" s="478" t="s">
        <v>642</v>
      </c>
      <c r="H247" s="478" t="s">
        <v>643</v>
      </c>
      <c r="I247" s="478" t="s">
        <v>644</v>
      </c>
      <c r="J247" s="478" t="s">
        <v>758</v>
      </c>
      <c r="K247" s="478" t="s">
        <v>580</v>
      </c>
      <c r="L247" s="480">
        <f>IF(K247=[1]Listas!B$4,[1]Listas!C$4,IF(K247=[1]Listas!B$5,[1]Listas!C$5,IF(K247=[1]Listas!B$6,[1]Listas!C$6,[1]Listas!C$7)))</f>
        <v>2</v>
      </c>
      <c r="M247" s="478" t="s">
        <v>611</v>
      </c>
      <c r="N247" s="480">
        <f>IF(M247=[1]Listas!D$4,[1]Listas!E$4,IF(M247=[1]Listas!D$5,[1]Listas!E$5,IF(M247=[1]Listas!D$6,[1]Listas!E$6,[1]Listas!E$7)))</f>
        <v>3</v>
      </c>
      <c r="O247" s="481">
        <f t="shared" si="16"/>
        <v>6</v>
      </c>
      <c r="P247" s="481" t="str">
        <f t="shared" si="17"/>
        <v>Medio</v>
      </c>
      <c r="Q247" s="482" t="s">
        <v>645</v>
      </c>
      <c r="R247" s="483">
        <f>IF(Q247=[1]Listas!F$4,[1]Listas!G$4,IF(Q247=[1]Listas!F$5,[1]Listas!G$5,IF(Q247=[1]Listas!F$6,[1]Listas!G$6,[1]Listas!G$7)))</f>
        <v>25</v>
      </c>
      <c r="S247" s="481">
        <f t="shared" si="18"/>
        <v>150</v>
      </c>
      <c r="T247" s="481" t="str">
        <f t="shared" si="15"/>
        <v>Corregir</v>
      </c>
      <c r="U247" s="481" t="str">
        <f>IF(S247&gt;=[1]Listas!AE$4,[1]Listas!AF$4,IF(S247&gt;=[1]Listas!AE$5,[1]Listas!AF$5,[1]Listas!AF$6))</f>
        <v>Aceptable con control</v>
      </c>
      <c r="V247" s="484">
        <v>1</v>
      </c>
      <c r="W247" s="484">
        <v>0</v>
      </c>
      <c r="X247" s="484">
        <v>0</v>
      </c>
      <c r="Y247" s="479" t="s">
        <v>646</v>
      </c>
      <c r="Z247" s="478" t="s">
        <v>604</v>
      </c>
      <c r="AA247" s="478"/>
      <c r="AB247" s="478"/>
      <c r="AC247" s="478" t="s">
        <v>64</v>
      </c>
      <c r="AD247" s="485" t="s">
        <v>779</v>
      </c>
      <c r="AE247" s="478" t="s">
        <v>64</v>
      </c>
    </row>
    <row r="248" spans="1:31" ht="102" hidden="1" x14ac:dyDescent="0.2">
      <c r="A248" s="477"/>
      <c r="B248" s="477"/>
      <c r="C248" s="478" t="s">
        <v>604</v>
      </c>
      <c r="D248" s="478" t="s">
        <v>780</v>
      </c>
      <c r="E248" s="478" t="s">
        <v>781</v>
      </c>
      <c r="F248" s="478" t="s">
        <v>641</v>
      </c>
      <c r="G248" s="478" t="s">
        <v>642</v>
      </c>
      <c r="H248" s="478" t="s">
        <v>64</v>
      </c>
      <c r="I248" s="478" t="s">
        <v>64</v>
      </c>
      <c r="J248" s="478" t="s">
        <v>758</v>
      </c>
      <c r="K248" s="478" t="s">
        <v>580</v>
      </c>
      <c r="L248" s="480">
        <f>IF(K248=[1]Listas!B$4,[1]Listas!C$4,IF(K248=[1]Listas!B$5,[1]Listas!C$5,IF(K248=[1]Listas!B$6,[1]Listas!C$6,[1]Listas!C$7)))</f>
        <v>2</v>
      </c>
      <c r="M248" s="478" t="s">
        <v>611</v>
      </c>
      <c r="N248" s="480">
        <f>IF(M248=[1]Listas!D$4,[1]Listas!E$4,IF(M248=[1]Listas!D$5,[1]Listas!E$5,IF(M248=[1]Listas!D$6,[1]Listas!E$6,[1]Listas!E$7)))</f>
        <v>3</v>
      </c>
      <c r="O248" s="481">
        <f>N248*L248</f>
        <v>6</v>
      </c>
      <c r="P248" s="481" t="str">
        <f>IF((O248&gt;=24),"Muy Alto",IF((O248&gt;=10),"Alto",IF((O248&gt;=6),"Medio",IF((O248&gt;=2),"Bajo","Sin Valor"))))</f>
        <v>Medio</v>
      </c>
      <c r="Q248" s="482" t="s">
        <v>645</v>
      </c>
      <c r="R248" s="483">
        <f>IF(Q248=[1]Listas!F$4,[1]Listas!G$4,IF(Q248=[1]Listas!F$5,[1]Listas!G$5,IF(Q248=[1]Listas!F$6,[1]Listas!G$6,[1]Listas!G$7)))</f>
        <v>25</v>
      </c>
      <c r="S248" s="481">
        <f>+R248*O248</f>
        <v>150</v>
      </c>
      <c r="T248" s="481" t="str">
        <f t="shared" si="15"/>
        <v>Corregir</v>
      </c>
      <c r="U248" s="481" t="str">
        <f>IF(S248&gt;=[1]Listas!AE$4,[1]Listas!AF$4,IF(S248&gt;=[1]Listas!AE$5,[1]Listas!AF$5,[1]Listas!AF$6))</f>
        <v>Aceptable con control</v>
      </c>
      <c r="V248" s="484">
        <v>1</v>
      </c>
      <c r="W248" s="484">
        <v>0</v>
      </c>
      <c r="X248" s="484">
        <v>0</v>
      </c>
      <c r="Y248" s="479" t="s">
        <v>646</v>
      </c>
      <c r="Z248" s="478" t="s">
        <v>604</v>
      </c>
      <c r="AA248" s="478"/>
      <c r="AB248" s="478"/>
      <c r="AC248" s="478" t="s">
        <v>64</v>
      </c>
      <c r="AD248" s="485" t="s">
        <v>779</v>
      </c>
      <c r="AE248" s="478" t="s">
        <v>64</v>
      </c>
    </row>
    <row r="249" spans="1:31" ht="76.5" hidden="1" x14ac:dyDescent="0.2">
      <c r="A249" s="477"/>
      <c r="B249" s="477"/>
      <c r="C249" s="478" t="s">
        <v>604</v>
      </c>
      <c r="D249" s="478" t="s">
        <v>648</v>
      </c>
      <c r="E249" s="478" t="s">
        <v>649</v>
      </c>
      <c r="F249" s="478" t="s">
        <v>641</v>
      </c>
      <c r="G249" s="478" t="s">
        <v>650</v>
      </c>
      <c r="H249" s="478" t="s">
        <v>64</v>
      </c>
      <c r="I249" s="478" t="s">
        <v>64</v>
      </c>
      <c r="J249" s="478" t="s">
        <v>651</v>
      </c>
      <c r="K249" s="478" t="s">
        <v>580</v>
      </c>
      <c r="L249" s="480">
        <f>IF(K249=[1]Listas!B$4,[1]Listas!C$4,IF(K249=[1]Listas!B$5,[1]Listas!C$5,IF(K249=[1]Listas!B$6,[1]Listas!C$6,[1]Listas!C$7)))</f>
        <v>2</v>
      </c>
      <c r="M249" s="478" t="s">
        <v>611</v>
      </c>
      <c r="N249" s="480">
        <f>IF(M249=[1]Listas!D$4,[1]Listas!E$4,IF(M249=[1]Listas!D$5,[1]Listas!E$5,IF(M249=[1]Listas!D$6,[1]Listas!E$6,[1]Listas!E$7)))</f>
        <v>3</v>
      </c>
      <c r="O249" s="481">
        <f t="shared" si="16"/>
        <v>6</v>
      </c>
      <c r="P249" s="481" t="str">
        <f t="shared" si="17"/>
        <v>Medio</v>
      </c>
      <c r="Q249" s="482" t="s">
        <v>645</v>
      </c>
      <c r="R249" s="483">
        <f>IF(Q249=[1]Listas!F$4,[1]Listas!G$4,IF(Q249=[1]Listas!F$5,[1]Listas!G$5,IF(Q249=[1]Listas!F$6,[1]Listas!G$6,[1]Listas!G$7)))</f>
        <v>25</v>
      </c>
      <c r="S249" s="481">
        <f t="shared" si="18"/>
        <v>150</v>
      </c>
      <c r="T249" s="481" t="str">
        <f t="shared" si="15"/>
        <v>Corregir</v>
      </c>
      <c r="U249" s="481" t="str">
        <f>IF(S249&gt;=[1]Listas!AE$4,[1]Listas!AF$4,IF(S249&gt;=[1]Listas!AE$5,[1]Listas!AF$5,[1]Listas!AF$6))</f>
        <v>Aceptable con control</v>
      </c>
      <c r="V249" s="484">
        <v>1</v>
      </c>
      <c r="W249" s="484">
        <v>0</v>
      </c>
      <c r="X249" s="484">
        <v>0</v>
      </c>
      <c r="Y249" s="479" t="s">
        <v>652</v>
      </c>
      <c r="Z249" s="478" t="s">
        <v>63</v>
      </c>
      <c r="AA249" s="478"/>
      <c r="AB249" s="478"/>
      <c r="AC249" s="478" t="s">
        <v>64</v>
      </c>
      <c r="AD249" s="485" t="s">
        <v>647</v>
      </c>
      <c r="AE249" s="478" t="s">
        <v>64</v>
      </c>
    </row>
    <row r="250" spans="1:31" ht="127.5" hidden="1" x14ac:dyDescent="0.2">
      <c r="A250" s="477"/>
      <c r="B250" s="477"/>
      <c r="C250" s="478" t="s">
        <v>604</v>
      </c>
      <c r="D250" s="478" t="s">
        <v>654</v>
      </c>
      <c r="E250" s="478" t="s">
        <v>655</v>
      </c>
      <c r="F250" s="478" t="s">
        <v>656</v>
      </c>
      <c r="G250" s="478" t="s">
        <v>657</v>
      </c>
      <c r="H250" s="478" t="s">
        <v>658</v>
      </c>
      <c r="I250" s="478" t="s">
        <v>64</v>
      </c>
      <c r="J250" s="478" t="s">
        <v>64</v>
      </c>
      <c r="K250" s="478" t="s">
        <v>610</v>
      </c>
      <c r="L250" s="480">
        <f>IF(K250=[1]Listas!B$4,[1]Listas!C$4,IF(K250=[1]Listas!B$5,[1]Listas!C$5,IF(K250=[1]Listas!B$6,[1]Listas!C$6,[1]Listas!C$7)))</f>
        <v>0</v>
      </c>
      <c r="M250" s="478" t="s">
        <v>611</v>
      </c>
      <c r="N250" s="480">
        <f>IF(M250=[1]Listas!D$4,[1]Listas!E$4,IF(M250=[1]Listas!D$5,[1]Listas!E$5,IF(M250=[1]Listas!D$6,[1]Listas!E$6,[1]Listas!E$7)))</f>
        <v>3</v>
      </c>
      <c r="O250" s="481">
        <f t="shared" si="16"/>
        <v>0</v>
      </c>
      <c r="P250" s="481" t="str">
        <f t="shared" si="17"/>
        <v>Sin Valor</v>
      </c>
      <c r="Q250" s="482" t="s">
        <v>645</v>
      </c>
      <c r="R250" s="483">
        <f>IF(Q250=[1]Listas!F$4,[1]Listas!G$4,IF(Q250=[1]Listas!F$5,[1]Listas!G$5,IF(Q250=[1]Listas!F$6,[1]Listas!G$6,[1]Listas!G$7)))</f>
        <v>25</v>
      </c>
      <c r="S250" s="481">
        <f t="shared" si="18"/>
        <v>0</v>
      </c>
      <c r="T250" s="481" t="str">
        <f t="shared" si="15"/>
        <v>Mantener</v>
      </c>
      <c r="U250" s="481" t="str">
        <f>IF(S250&gt;=[1]Listas!AE$4,[1]Listas!AF$4,IF(S250&gt;=[1]Listas!AE$5,[1]Listas!AF$5,[1]Listas!AF$6))</f>
        <v>Aceptable</v>
      </c>
      <c r="V250" s="484">
        <v>1</v>
      </c>
      <c r="W250" s="484">
        <v>0</v>
      </c>
      <c r="X250" s="484">
        <v>0</v>
      </c>
      <c r="Y250" s="479" t="s">
        <v>659</v>
      </c>
      <c r="Z250" s="478" t="s">
        <v>63</v>
      </c>
      <c r="AA250" s="478"/>
      <c r="AB250" s="478"/>
      <c r="AC250" s="478" t="s">
        <v>64</v>
      </c>
      <c r="AD250" s="479" t="s">
        <v>782</v>
      </c>
      <c r="AE250" s="478" t="s">
        <v>64</v>
      </c>
    </row>
    <row r="251" spans="1:31" ht="51" hidden="1" x14ac:dyDescent="0.2">
      <c r="A251" s="477"/>
      <c r="B251" s="477"/>
      <c r="C251" s="478" t="s">
        <v>604</v>
      </c>
      <c r="D251" s="478" t="s">
        <v>661</v>
      </c>
      <c r="E251" s="478" t="s">
        <v>662</v>
      </c>
      <c r="F251" s="478" t="s">
        <v>663</v>
      </c>
      <c r="G251" s="478" t="s">
        <v>664</v>
      </c>
      <c r="H251" s="478" t="s">
        <v>64</v>
      </c>
      <c r="I251" s="478" t="s">
        <v>64</v>
      </c>
      <c r="J251" s="478" t="s">
        <v>64</v>
      </c>
      <c r="K251" s="478" t="s">
        <v>610</v>
      </c>
      <c r="L251" s="480">
        <f>IF(K251=[1]Listas!B$4,[1]Listas!C$4,IF(K251=[1]Listas!B$5,[1]Listas!C$5,IF(K251=[1]Listas!B$6,[1]Listas!C$6,[1]Listas!C$7)))</f>
        <v>0</v>
      </c>
      <c r="M251" s="478" t="s">
        <v>665</v>
      </c>
      <c r="N251" s="480">
        <f>IF(M251=[1]Listas!D$4,[1]Listas!E$4,IF(M251=[1]Listas!D$5,[1]Listas!E$5,IF(M251=[1]Listas!D$6,[1]Listas!E$6,[1]Listas!E$7)))</f>
        <v>1</v>
      </c>
      <c r="O251" s="481">
        <f t="shared" si="16"/>
        <v>0</v>
      </c>
      <c r="P251" s="481" t="str">
        <f t="shared" si="17"/>
        <v>Sin Valor</v>
      </c>
      <c r="Q251" s="482" t="s">
        <v>612</v>
      </c>
      <c r="R251" s="483">
        <f>IF(Q251=[1]Listas!F$4,[1]Listas!G$4,IF(Q251=[1]Listas!F$5,[1]Listas!G$5,IF(Q251=[1]Listas!F$6,[1]Listas!G$6,[1]Listas!G$7)))</f>
        <v>10</v>
      </c>
      <c r="S251" s="481">
        <f t="shared" si="18"/>
        <v>0</v>
      </c>
      <c r="T251" s="481" t="str">
        <f t="shared" si="15"/>
        <v>Mantener</v>
      </c>
      <c r="U251" s="481" t="str">
        <f>IF(S251&gt;=[1]Listas!AE$4,[1]Listas!AF$4,IF(S251&gt;=[1]Listas!AE$5,[1]Listas!AF$5,[1]Listas!AF$6))</f>
        <v>Aceptable</v>
      </c>
      <c r="V251" s="484">
        <v>1</v>
      </c>
      <c r="W251" s="484">
        <v>0</v>
      </c>
      <c r="X251" s="484">
        <v>0</v>
      </c>
      <c r="Y251" s="479" t="s">
        <v>664</v>
      </c>
      <c r="Z251" s="478" t="s">
        <v>604</v>
      </c>
      <c r="AA251" s="478"/>
      <c r="AB251" s="478"/>
      <c r="AC251" s="478" t="s">
        <v>64</v>
      </c>
      <c r="AD251" s="479" t="s">
        <v>783</v>
      </c>
      <c r="AE251" s="478" t="s">
        <v>64</v>
      </c>
    </row>
    <row r="252" spans="1:31" ht="76.5" hidden="1" x14ac:dyDescent="0.2">
      <c r="A252" s="477"/>
      <c r="B252" s="477"/>
      <c r="C252" s="478" t="s">
        <v>604</v>
      </c>
      <c r="D252" s="478" t="s">
        <v>667</v>
      </c>
      <c r="E252" s="478" t="s">
        <v>668</v>
      </c>
      <c r="F252" s="478" t="s">
        <v>663</v>
      </c>
      <c r="G252" s="478" t="s">
        <v>350</v>
      </c>
      <c r="H252" s="478" t="s">
        <v>670</v>
      </c>
      <c r="I252" s="478" t="s">
        <v>64</v>
      </c>
      <c r="J252" s="478" t="s">
        <v>64</v>
      </c>
      <c r="K252" s="478" t="s">
        <v>610</v>
      </c>
      <c r="L252" s="480">
        <f>IF(K252=[1]Listas!B$4,[1]Listas!C$4,IF(K252=[1]Listas!B$5,[1]Listas!C$5,IF(K252=[1]Listas!B$6,[1]Listas!C$6,[1]Listas!C$7)))</f>
        <v>0</v>
      </c>
      <c r="M252" s="478" t="s">
        <v>665</v>
      </c>
      <c r="N252" s="480">
        <f>IF(M252=[1]Listas!D$4,[1]Listas!E$4,IF(M252=[1]Listas!D$5,[1]Listas!E$5,IF(M252=[1]Listas!D$6,[1]Listas!E$6,[1]Listas!E$7)))</f>
        <v>1</v>
      </c>
      <c r="O252" s="481">
        <f t="shared" si="16"/>
        <v>0</v>
      </c>
      <c r="P252" s="481" t="str">
        <f t="shared" si="17"/>
        <v>Sin Valor</v>
      </c>
      <c r="Q252" s="482" t="s">
        <v>612</v>
      </c>
      <c r="R252" s="483">
        <f>IF(Q252=[1]Listas!F$4,[1]Listas!G$4,IF(Q252=[1]Listas!F$5,[1]Listas!G$5,IF(Q252=[1]Listas!F$6,[1]Listas!G$6,[1]Listas!G$7)))</f>
        <v>10</v>
      </c>
      <c r="S252" s="481">
        <f t="shared" si="18"/>
        <v>0</v>
      </c>
      <c r="T252" s="481" t="str">
        <f t="shared" si="15"/>
        <v>Mantener</v>
      </c>
      <c r="U252" s="481" t="str">
        <f>IF(S252&gt;=[1]Listas!AE$4,[1]Listas!AF$4,IF(S252&gt;=[1]Listas!AE$5,[1]Listas!AF$5,[1]Listas!AF$6))</f>
        <v>Aceptable</v>
      </c>
      <c r="V252" s="484">
        <v>1</v>
      </c>
      <c r="W252" s="484">
        <v>0</v>
      </c>
      <c r="X252" s="484">
        <v>0</v>
      </c>
      <c r="Y252" s="478" t="s">
        <v>350</v>
      </c>
      <c r="Z252" s="478" t="s">
        <v>604</v>
      </c>
      <c r="AA252" s="478"/>
      <c r="AB252" s="478"/>
      <c r="AC252" s="479" t="s">
        <v>784</v>
      </c>
      <c r="AD252" s="479" t="s">
        <v>785</v>
      </c>
      <c r="AE252" s="478" t="s">
        <v>64</v>
      </c>
    </row>
    <row r="253" spans="1:31" ht="102" hidden="1" x14ac:dyDescent="0.2">
      <c r="A253" s="477"/>
      <c r="B253" s="477"/>
      <c r="C253" s="478" t="s">
        <v>604</v>
      </c>
      <c r="D253" s="478" t="s">
        <v>696</v>
      </c>
      <c r="E253" s="478" t="s">
        <v>786</v>
      </c>
      <c r="F253" s="478" t="s">
        <v>787</v>
      </c>
      <c r="G253" s="478" t="s">
        <v>186</v>
      </c>
      <c r="H253" s="478" t="s">
        <v>64</v>
      </c>
      <c r="I253" s="478" t="s">
        <v>64</v>
      </c>
      <c r="J253" s="478" t="s">
        <v>64</v>
      </c>
      <c r="K253" s="478" t="s">
        <v>580</v>
      </c>
      <c r="L253" s="480">
        <f>IF(K253=[1]Listas!B$4,[1]Listas!C$4,IF(K253=[1]Listas!B$5,[1]Listas!C$5,IF(K253=[1]Listas!B$6,[1]Listas!C$6,[1]Listas!C$7)))</f>
        <v>2</v>
      </c>
      <c r="M253" s="478" t="s">
        <v>611</v>
      </c>
      <c r="N253" s="480">
        <f>IF(M253=[1]Listas!D$4,[1]Listas!E$4,IF(M253=[1]Listas!D$5,[1]Listas!E$5,IF(M253=[1]Listas!D$6,[1]Listas!E$6,[1]Listas!E$7)))</f>
        <v>3</v>
      </c>
      <c r="O253" s="481">
        <f t="shared" si="16"/>
        <v>6</v>
      </c>
      <c r="P253" s="481" t="str">
        <f t="shared" si="17"/>
        <v>Medio</v>
      </c>
      <c r="Q253" s="482" t="s">
        <v>621</v>
      </c>
      <c r="R253" s="483">
        <f>IF(Q253=[1]Listas!F$4,[1]Listas!G$4,IF(Q253=[1]Listas!F$5,[1]Listas!G$5,IF(Q253=[1]Listas!F$6,[1]Listas!G$6,[1]Listas!G$7)))</f>
        <v>60</v>
      </c>
      <c r="S253" s="481">
        <f t="shared" si="18"/>
        <v>360</v>
      </c>
      <c r="T253" s="481" t="str">
        <f t="shared" si="15"/>
        <v>Corregir</v>
      </c>
      <c r="U253" s="481" t="str">
        <f>IF(S253&gt;=[1]Listas!AE$4,[1]Listas!AF$4,IF(S253&gt;=[1]Listas!AE$5,[1]Listas!AF$5,[1]Listas!AF$6))</f>
        <v>Aceptable con control</v>
      </c>
      <c r="V253" s="484">
        <v>1</v>
      </c>
      <c r="W253" s="484">
        <v>0</v>
      </c>
      <c r="X253" s="484">
        <v>0</v>
      </c>
      <c r="Y253" s="478" t="s">
        <v>186</v>
      </c>
      <c r="Z253" s="478" t="s">
        <v>604</v>
      </c>
      <c r="AA253" s="478"/>
      <c r="AB253" s="478"/>
      <c r="AC253" s="478" t="s">
        <v>64</v>
      </c>
      <c r="AD253" s="479" t="s">
        <v>788</v>
      </c>
      <c r="AE253" s="478" t="s">
        <v>64</v>
      </c>
    </row>
    <row r="254" spans="1:31" ht="102" hidden="1" x14ac:dyDescent="0.2">
      <c r="A254" s="477"/>
      <c r="B254" s="477"/>
      <c r="C254" s="478" t="s">
        <v>604</v>
      </c>
      <c r="D254" s="478" t="s">
        <v>696</v>
      </c>
      <c r="E254" s="478" t="s">
        <v>786</v>
      </c>
      <c r="F254" s="478" t="s">
        <v>787</v>
      </c>
      <c r="G254" s="478" t="s">
        <v>186</v>
      </c>
      <c r="H254" s="478" t="s">
        <v>64</v>
      </c>
      <c r="I254" s="478" t="s">
        <v>64</v>
      </c>
      <c r="J254" s="478" t="s">
        <v>64</v>
      </c>
      <c r="K254" s="478" t="s">
        <v>580</v>
      </c>
      <c r="L254" s="480">
        <f>IF(K254=[1]Listas!B$4,[1]Listas!C$4,IF(K254=[1]Listas!B$5,[1]Listas!C$5,IF(K254=[1]Listas!B$6,[1]Listas!C$6,[1]Listas!C$7)))</f>
        <v>2</v>
      </c>
      <c r="M254" s="478" t="s">
        <v>611</v>
      </c>
      <c r="N254" s="480">
        <f>IF(M254=[1]Listas!D$4,[1]Listas!E$4,IF(M254=[1]Listas!D$5,[1]Listas!E$5,IF(M254=[1]Listas!D$6,[1]Listas!E$6,[1]Listas!E$7)))</f>
        <v>3</v>
      </c>
      <c r="O254" s="481">
        <f t="shared" si="16"/>
        <v>6</v>
      </c>
      <c r="P254" s="481" t="str">
        <f t="shared" si="17"/>
        <v>Medio</v>
      </c>
      <c r="Q254" s="482" t="s">
        <v>621</v>
      </c>
      <c r="R254" s="483">
        <f>IF(Q254=[1]Listas!F$4,[1]Listas!G$4,IF(Q254=[1]Listas!F$5,[1]Listas!G$5,IF(Q254=[1]Listas!F$6,[1]Listas!G$6,[1]Listas!G$7)))</f>
        <v>60</v>
      </c>
      <c r="S254" s="481">
        <f t="shared" si="18"/>
        <v>360</v>
      </c>
      <c r="T254" s="481" t="str">
        <f t="shared" si="15"/>
        <v>Corregir</v>
      </c>
      <c r="U254" s="481" t="str">
        <f>IF(S254&gt;=[1]Listas!AE$4,[1]Listas!AF$4,IF(S254&gt;=[1]Listas!AE$5,[1]Listas!AF$5,[1]Listas!AF$6))</f>
        <v>Aceptable con control</v>
      </c>
      <c r="V254" s="484">
        <v>1</v>
      </c>
      <c r="W254" s="484">
        <v>0</v>
      </c>
      <c r="X254" s="484">
        <v>0</v>
      </c>
      <c r="Y254" s="478" t="s">
        <v>186</v>
      </c>
      <c r="Z254" s="478" t="s">
        <v>604</v>
      </c>
      <c r="AA254" s="478"/>
      <c r="AB254" s="478"/>
      <c r="AC254" s="478" t="s">
        <v>64</v>
      </c>
      <c r="AD254" s="479" t="s">
        <v>788</v>
      </c>
      <c r="AE254" s="478" t="s">
        <v>64</v>
      </c>
    </row>
    <row r="255" spans="1:31" ht="51" hidden="1" x14ac:dyDescent="0.2">
      <c r="A255" s="477"/>
      <c r="B255" s="477"/>
      <c r="C255" s="478" t="s">
        <v>604</v>
      </c>
      <c r="D255" s="478" t="s">
        <v>701</v>
      </c>
      <c r="E255" s="478" t="s">
        <v>789</v>
      </c>
      <c r="F255" s="478" t="s">
        <v>787</v>
      </c>
      <c r="G255" s="478" t="s">
        <v>186</v>
      </c>
      <c r="H255" s="478" t="s">
        <v>64</v>
      </c>
      <c r="I255" s="478" t="s">
        <v>790</v>
      </c>
      <c r="J255" s="478" t="s">
        <v>64</v>
      </c>
      <c r="K255" s="478" t="s">
        <v>580</v>
      </c>
      <c r="L255" s="480">
        <f>IF(K255=[1]Listas!B$4,[1]Listas!C$4,IF(K255=[1]Listas!B$5,[1]Listas!C$5,IF(K255=[1]Listas!B$6,[1]Listas!C$6,[1]Listas!C$7)))</f>
        <v>2</v>
      </c>
      <c r="M255" s="478" t="s">
        <v>611</v>
      </c>
      <c r="N255" s="480">
        <f>IF(M255=[1]Listas!D$4,[1]Listas!E$4,IF(M255=[1]Listas!D$5,[1]Listas!E$5,IF(M255=[1]Listas!D$6,[1]Listas!E$6,[1]Listas!E$7)))</f>
        <v>3</v>
      </c>
      <c r="O255" s="481">
        <f t="shared" si="16"/>
        <v>6</v>
      </c>
      <c r="P255" s="481" t="str">
        <f t="shared" si="17"/>
        <v>Medio</v>
      </c>
      <c r="Q255" s="482" t="s">
        <v>621</v>
      </c>
      <c r="R255" s="483">
        <f>IF(Q255=[1]Listas!F$4,[1]Listas!G$4,IF(Q255=[1]Listas!F$5,[1]Listas!G$5,IF(Q255=[1]Listas!F$6,[1]Listas!G$6,[1]Listas!G$7)))</f>
        <v>60</v>
      </c>
      <c r="S255" s="481">
        <f t="shared" si="18"/>
        <v>360</v>
      </c>
      <c r="T255" s="481" t="str">
        <f t="shared" si="15"/>
        <v>Corregir</v>
      </c>
      <c r="U255" s="481" t="str">
        <f>IF(S255&gt;=[1]Listas!AE$4,[1]Listas!AF$4,IF(S255&gt;=[1]Listas!AE$5,[1]Listas!AF$5,[1]Listas!AF$6))</f>
        <v>Aceptable con control</v>
      </c>
      <c r="V255" s="484">
        <v>1</v>
      </c>
      <c r="W255" s="484">
        <v>0</v>
      </c>
      <c r="X255" s="484">
        <v>0</v>
      </c>
      <c r="Y255" s="478" t="s">
        <v>186</v>
      </c>
      <c r="Z255" s="478" t="s">
        <v>604</v>
      </c>
      <c r="AA255" s="478"/>
      <c r="AB255" s="478"/>
      <c r="AC255" s="478" t="s">
        <v>64</v>
      </c>
      <c r="AD255" s="479" t="s">
        <v>791</v>
      </c>
      <c r="AE255" s="478" t="s">
        <v>64</v>
      </c>
    </row>
    <row r="256" spans="1:31" ht="140.25" hidden="1" x14ac:dyDescent="0.2">
      <c r="A256" s="477"/>
      <c r="B256" s="477"/>
      <c r="C256" s="478" t="s">
        <v>604</v>
      </c>
      <c r="D256" s="478" t="s">
        <v>672</v>
      </c>
      <c r="E256" s="479" t="s">
        <v>673</v>
      </c>
      <c r="F256" s="478" t="s">
        <v>656</v>
      </c>
      <c r="G256" s="479" t="s">
        <v>792</v>
      </c>
      <c r="H256" s="478" t="s">
        <v>64</v>
      </c>
      <c r="I256" s="479" t="s">
        <v>675</v>
      </c>
      <c r="J256" s="478" t="s">
        <v>64</v>
      </c>
      <c r="K256" s="478" t="s">
        <v>610</v>
      </c>
      <c r="L256" s="480">
        <f>IF(K256=[1]Listas!B$4,[1]Listas!C$4,IF(K256=[1]Listas!B$5,[1]Listas!C$5,IF(K256=[1]Listas!B$6,[1]Listas!C$6,[1]Listas!C$7)))</f>
        <v>0</v>
      </c>
      <c r="M256" s="478" t="s">
        <v>665</v>
      </c>
      <c r="N256" s="480">
        <f>IF(M256=[1]Listas!D$4,[1]Listas!E$4,IF(M256=[1]Listas!D$5,[1]Listas!E$5,IF(M256=[1]Listas!D$6,[1]Listas!E$6,[1]Listas!E$7)))</f>
        <v>1</v>
      </c>
      <c r="O256" s="481">
        <f t="shared" si="16"/>
        <v>0</v>
      </c>
      <c r="P256" s="481" t="str">
        <f t="shared" si="17"/>
        <v>Sin Valor</v>
      </c>
      <c r="Q256" s="482" t="s">
        <v>676</v>
      </c>
      <c r="R256" s="483">
        <f>IF(Q256=[1]Listas!F$4,[1]Listas!G$4,IF(Q256=[1]Listas!F$5,[1]Listas!G$5,IF(Q256=[1]Listas!F$6,[1]Listas!G$6,[1]Listas!G$7)))</f>
        <v>100</v>
      </c>
      <c r="S256" s="481">
        <f t="shared" si="18"/>
        <v>0</v>
      </c>
      <c r="T256" s="481" t="str">
        <f t="shared" si="15"/>
        <v>Mantener</v>
      </c>
      <c r="U256" s="481" t="str">
        <f>IF(S256&gt;=[1]Listas!AE$4,[1]Listas!AF$4,IF(S256&gt;=[1]Listas!AE$5,[1]Listas!AF$5,[1]Listas!AF$6))</f>
        <v>Aceptable</v>
      </c>
      <c r="V256" s="484">
        <v>1</v>
      </c>
      <c r="W256" s="484">
        <v>0</v>
      </c>
      <c r="X256" s="484">
        <v>0</v>
      </c>
      <c r="Y256" s="479" t="s">
        <v>677</v>
      </c>
      <c r="Z256" s="478" t="s">
        <v>604</v>
      </c>
      <c r="AA256" s="478"/>
      <c r="AB256" s="478"/>
      <c r="AC256" s="478" t="s">
        <v>64</v>
      </c>
      <c r="AD256" s="479" t="s">
        <v>793</v>
      </c>
      <c r="AE256" s="478" t="s">
        <v>64</v>
      </c>
    </row>
    <row r="257" spans="1:31" ht="102" hidden="1" x14ac:dyDescent="0.2">
      <c r="A257" s="477" t="s">
        <v>794</v>
      </c>
      <c r="B257" s="477" t="s">
        <v>603</v>
      </c>
      <c r="C257" s="478" t="s">
        <v>604</v>
      </c>
      <c r="D257" s="478" t="s">
        <v>605</v>
      </c>
      <c r="E257" s="479" t="s">
        <v>606</v>
      </c>
      <c r="F257" s="478" t="s">
        <v>607</v>
      </c>
      <c r="G257" s="479" t="s">
        <v>608</v>
      </c>
      <c r="H257" s="479" t="s">
        <v>609</v>
      </c>
      <c r="I257" s="478" t="s">
        <v>64</v>
      </c>
      <c r="J257" s="478" t="s">
        <v>64</v>
      </c>
      <c r="K257" s="478" t="s">
        <v>610</v>
      </c>
      <c r="L257" s="480">
        <f>IF(K257=[1]Listas!B$4,[1]Listas!C$4,IF(K257=[1]Listas!B$5,[1]Listas!C$5,IF(K257=[1]Listas!B$6,[1]Listas!C$6,[1]Listas!C$7)))</f>
        <v>0</v>
      </c>
      <c r="M257" s="478" t="s">
        <v>611</v>
      </c>
      <c r="N257" s="480">
        <f>IF(M257=[1]Listas!D$4,[1]Listas!E$4,IF(M257=[1]Listas!D$5,[1]Listas!E$5,IF(M257=[1]Listas!D$6,[1]Listas!E$6,[1]Listas!E$7)))</f>
        <v>3</v>
      </c>
      <c r="O257" s="481">
        <f t="shared" si="16"/>
        <v>0</v>
      </c>
      <c r="P257" s="481" t="str">
        <f t="shared" si="17"/>
        <v>Sin Valor</v>
      </c>
      <c r="Q257" s="482" t="s">
        <v>612</v>
      </c>
      <c r="R257" s="483">
        <f>IF(Q257=[1]Listas!F$4,[1]Listas!G$4,IF(Q257=[1]Listas!F$5,[1]Listas!G$5,IF(Q257=[1]Listas!F$6,[1]Listas!G$6,[1]Listas!G$7)))</f>
        <v>10</v>
      </c>
      <c r="S257" s="481">
        <f t="shared" si="18"/>
        <v>0</v>
      </c>
      <c r="T257" s="481" t="str">
        <f t="shared" si="15"/>
        <v>Mantener</v>
      </c>
      <c r="U257" s="481" t="str">
        <f>IF(S257&gt;=[1]Listas!AE$4,[1]Listas!AF$4,IF(S257&gt;=[1]Listas!AE$5,[1]Listas!AF$5,[1]Listas!AF$6))</f>
        <v>Aceptable</v>
      </c>
      <c r="V257" s="484">
        <v>1</v>
      </c>
      <c r="W257" s="484">
        <v>0</v>
      </c>
      <c r="X257" s="484">
        <v>0</v>
      </c>
      <c r="Y257" s="479" t="s">
        <v>613</v>
      </c>
      <c r="Z257" s="478" t="s">
        <v>604</v>
      </c>
      <c r="AA257" s="478"/>
      <c r="AB257" s="478"/>
      <c r="AC257" s="478" t="s">
        <v>64</v>
      </c>
      <c r="AD257" s="485" t="s">
        <v>755</v>
      </c>
      <c r="AE257" s="478" t="s">
        <v>64</v>
      </c>
    </row>
    <row r="258" spans="1:31" ht="89.25" hidden="1" x14ac:dyDescent="0.2">
      <c r="A258" s="477"/>
      <c r="B258" s="477"/>
      <c r="C258" s="478" t="s">
        <v>604</v>
      </c>
      <c r="D258" s="478" t="s">
        <v>605</v>
      </c>
      <c r="E258" s="479" t="s">
        <v>615</v>
      </c>
      <c r="F258" s="478" t="s">
        <v>607</v>
      </c>
      <c r="G258" s="479" t="s">
        <v>616</v>
      </c>
      <c r="H258" s="487" t="s">
        <v>617</v>
      </c>
      <c r="I258" s="487" t="s">
        <v>618</v>
      </c>
      <c r="J258" s="487" t="s">
        <v>619</v>
      </c>
      <c r="K258" s="478" t="s">
        <v>580</v>
      </c>
      <c r="L258" s="480">
        <f>IF(K258=[1]Listas!B$4,[1]Listas!C$4,IF(K258=[1]Listas!B$5,[1]Listas!C$5,IF(K258=[1]Listas!B$6,[1]Listas!C$6,[1]Listas!C$7)))</f>
        <v>2</v>
      </c>
      <c r="M258" s="478" t="s">
        <v>620</v>
      </c>
      <c r="N258" s="480">
        <f>IF(M258=[1]Listas!D$4,[1]Listas!E$4,IF(M258=[1]Listas!D$5,[1]Listas!E$5,IF(M258=[1]Listas!D$6,[1]Listas!E$6,[1]Listas!E$7)))</f>
        <v>4</v>
      </c>
      <c r="O258" s="481">
        <f>N258*L258</f>
        <v>8</v>
      </c>
      <c r="P258" s="481" t="str">
        <f>IF((O258&gt;=24),"Muy Alto",IF((O258&gt;=10),"Alto",IF((O258&gt;=6),"Medio",IF((O258&gt;=2),"Bajo","Sin Valor"))))</f>
        <v>Medio</v>
      </c>
      <c r="Q258" s="482" t="s">
        <v>621</v>
      </c>
      <c r="R258" s="483">
        <f>IF(Q258=[1]Listas!F$4,[1]Listas!G$4,IF(Q258=[1]Listas!F$5,[1]Listas!G$5,IF(Q258=[1]Listas!F$6,[1]Listas!G$6,[1]Listas!G$7)))</f>
        <v>60</v>
      </c>
      <c r="S258" s="481">
        <f>+R258*O258</f>
        <v>480</v>
      </c>
      <c r="T258" s="481" t="str">
        <f>IF((S258&gt;=600),"Crítico",IF((S258&gt;=150),"Corregir",IF((S258&gt;=40),"Mejorar",IF((S258&lt;=20),"Mantener"))))</f>
        <v>Corregir</v>
      </c>
      <c r="U258" s="481" t="str">
        <f>IF(S258&gt;=[1]Listas!AE$4,[1]Listas!AF$4,IF(S258&gt;=[1]Listas!AE$5,[1]Listas!AF$5,[1]Listas!AF$6))</f>
        <v>Aceptable con control</v>
      </c>
      <c r="V258" s="484">
        <v>1</v>
      </c>
      <c r="W258" s="484">
        <v>0</v>
      </c>
      <c r="X258" s="484">
        <v>0</v>
      </c>
      <c r="Y258" s="479" t="s">
        <v>622</v>
      </c>
      <c r="Z258" s="478" t="s">
        <v>604</v>
      </c>
      <c r="AA258" s="479"/>
      <c r="AB258" s="479"/>
      <c r="AC258" s="479"/>
      <c r="AD258" s="488" t="s">
        <v>623</v>
      </c>
      <c r="AE258" s="489" t="s">
        <v>624</v>
      </c>
    </row>
    <row r="259" spans="1:31" ht="76.5" hidden="1" x14ac:dyDescent="0.2">
      <c r="A259" s="477"/>
      <c r="B259" s="477"/>
      <c r="C259" s="478" t="s">
        <v>604</v>
      </c>
      <c r="D259" s="478" t="s">
        <v>625</v>
      </c>
      <c r="E259" s="478" t="s">
        <v>756</v>
      </c>
      <c r="F259" s="478" t="s">
        <v>607</v>
      </c>
      <c r="G259" s="478" t="s">
        <v>627</v>
      </c>
      <c r="H259" s="478" t="s">
        <v>628</v>
      </c>
      <c r="I259" s="478" t="s">
        <v>757</v>
      </c>
      <c r="J259" s="478" t="s">
        <v>758</v>
      </c>
      <c r="K259" s="478" t="s">
        <v>610</v>
      </c>
      <c r="L259" s="480">
        <f>IF(K259=[1]Listas!B$4,[1]Listas!C$4,IF(K259=[1]Listas!B$5,[1]Listas!C$5,IF(K259=[1]Listas!B$6,[1]Listas!C$6,[1]Listas!C$7)))</f>
        <v>0</v>
      </c>
      <c r="M259" s="478" t="s">
        <v>620</v>
      </c>
      <c r="N259" s="480">
        <f>IF(M259=[1]Listas!D$4,[1]Listas!E$4,IF(M259=[1]Listas!D$5,[1]Listas!E$5,IF(M259=[1]Listas!D$6,[1]Listas!E$6,[1]Listas!E$7)))</f>
        <v>4</v>
      </c>
      <c r="O259" s="481">
        <f t="shared" si="16"/>
        <v>0</v>
      </c>
      <c r="P259" s="481" t="str">
        <f t="shared" si="17"/>
        <v>Sin Valor</v>
      </c>
      <c r="Q259" s="482" t="s">
        <v>612</v>
      </c>
      <c r="R259" s="483">
        <f>IF(Q259=[1]Listas!F$4,[1]Listas!G$4,IF(Q259=[1]Listas!F$5,[1]Listas!G$5,IF(Q259=[1]Listas!F$6,[1]Listas!G$6,[1]Listas!G$7)))</f>
        <v>10</v>
      </c>
      <c r="S259" s="481">
        <f t="shared" si="18"/>
        <v>0</v>
      </c>
      <c r="T259" s="481" t="str">
        <f t="shared" si="15"/>
        <v>Mantener</v>
      </c>
      <c r="U259" s="481" t="str">
        <f>IF(S259&gt;=[1]Listas!AE$4,[1]Listas!AF$4,IF(S259&gt;=[1]Listas!AE$5,[1]Listas!AF$5,[1]Listas!AF$6))</f>
        <v>Aceptable</v>
      </c>
      <c r="V259" s="484">
        <v>1</v>
      </c>
      <c r="W259" s="484">
        <v>0</v>
      </c>
      <c r="X259" s="484">
        <v>0</v>
      </c>
      <c r="Y259" s="479" t="s">
        <v>629</v>
      </c>
      <c r="Z259" s="478" t="s">
        <v>604</v>
      </c>
      <c r="AA259" s="478"/>
      <c r="AB259" s="478"/>
      <c r="AC259" s="485" t="s">
        <v>759</v>
      </c>
      <c r="AD259" s="485" t="s">
        <v>760</v>
      </c>
      <c r="AE259" s="478" t="s">
        <v>64</v>
      </c>
    </row>
    <row r="260" spans="1:31" ht="76.5" hidden="1" x14ac:dyDescent="0.2">
      <c r="A260" s="477"/>
      <c r="B260" s="477"/>
      <c r="C260" s="478" t="s">
        <v>604</v>
      </c>
      <c r="D260" s="478" t="s">
        <v>761</v>
      </c>
      <c r="E260" s="478" t="s">
        <v>762</v>
      </c>
      <c r="F260" s="478" t="s">
        <v>607</v>
      </c>
      <c r="G260" s="478" t="s">
        <v>154</v>
      </c>
      <c r="H260" s="478" t="s">
        <v>763</v>
      </c>
      <c r="I260" s="478" t="s">
        <v>64</v>
      </c>
      <c r="J260" s="478" t="s">
        <v>64</v>
      </c>
      <c r="K260" s="478" t="s">
        <v>610</v>
      </c>
      <c r="L260" s="480">
        <f>IF(K260=[1]Listas!B$4,[1]Listas!C$4,IF(K260=[1]Listas!B$5,[1]Listas!C$5,IF(K260=[1]Listas!B$6,[1]Listas!C$6,[1]Listas!C$7)))</f>
        <v>0</v>
      </c>
      <c r="M260" s="478" t="s">
        <v>636</v>
      </c>
      <c r="N260" s="480">
        <f>IF(M260=[1]Listas!D$4,[1]Listas!E$4,IF(M260=[1]Listas!D$5,[1]Listas!E$5,IF(M260=[1]Listas!D$6,[1]Listas!E$6,[1]Listas!E$7)))</f>
        <v>2</v>
      </c>
      <c r="O260" s="481">
        <f t="shared" si="16"/>
        <v>0</v>
      </c>
      <c r="P260" s="481" t="str">
        <f t="shared" si="17"/>
        <v>Sin Valor</v>
      </c>
      <c r="Q260" s="482" t="s">
        <v>612</v>
      </c>
      <c r="R260" s="483">
        <f>IF(Q260=[1]Listas!F$4,[1]Listas!G$4,IF(Q260=[1]Listas!F$5,[1]Listas!G$5,IF(Q260=[1]Listas!F$6,[1]Listas!G$6,[1]Listas!G$7)))</f>
        <v>10</v>
      </c>
      <c r="S260" s="481">
        <f t="shared" si="18"/>
        <v>0</v>
      </c>
      <c r="T260" s="481" t="str">
        <f t="shared" si="15"/>
        <v>Mantener</v>
      </c>
      <c r="U260" s="481" t="str">
        <f>IF(S260&gt;=[1]Listas!AE$4,[1]Listas!AF$4,IF(S260&gt;=[1]Listas!AE$5,[1]Listas!AF$5,[1]Listas!AF$6))</f>
        <v>Aceptable</v>
      </c>
      <c r="V260" s="484">
        <v>1</v>
      </c>
      <c r="W260" s="484">
        <v>0</v>
      </c>
      <c r="X260" s="484">
        <v>0</v>
      </c>
      <c r="Y260" s="479" t="s">
        <v>154</v>
      </c>
      <c r="Z260" s="478" t="s">
        <v>604</v>
      </c>
      <c r="AA260" s="478"/>
      <c r="AB260" s="478"/>
      <c r="AC260" s="485" t="s">
        <v>764</v>
      </c>
      <c r="AD260" s="485" t="s">
        <v>765</v>
      </c>
      <c r="AE260" s="479" t="s">
        <v>766</v>
      </c>
    </row>
    <row r="261" spans="1:31" ht="76.5" hidden="1" x14ac:dyDescent="0.2">
      <c r="A261" s="477"/>
      <c r="B261" s="477"/>
      <c r="C261" s="478" t="s">
        <v>604</v>
      </c>
      <c r="D261" s="478" t="s">
        <v>767</v>
      </c>
      <c r="E261" s="478" t="s">
        <v>768</v>
      </c>
      <c r="F261" s="478" t="s">
        <v>607</v>
      </c>
      <c r="G261" s="478" t="s">
        <v>769</v>
      </c>
      <c r="H261" s="478" t="s">
        <v>770</v>
      </c>
      <c r="I261" s="478" t="s">
        <v>64</v>
      </c>
      <c r="J261" s="478" t="s">
        <v>771</v>
      </c>
      <c r="K261" s="478" t="s">
        <v>610</v>
      </c>
      <c r="L261" s="480">
        <f>IF(K261=[1]Listas!B$4,[1]Listas!C$4,IF(K261=[1]Listas!B$5,[1]Listas!C$5,IF(K261=[1]Listas!B$6,[1]Listas!C$6,[1]Listas!C$7)))</f>
        <v>0</v>
      </c>
      <c r="M261" s="478" t="s">
        <v>620</v>
      </c>
      <c r="N261" s="480">
        <f>IF(M261=[1]Listas!D$4,[1]Listas!E$4,IF(M261=[1]Listas!D$5,[1]Listas!E$5,IF(M261=[1]Listas!D$6,[1]Listas!E$6,[1]Listas!E$7)))</f>
        <v>4</v>
      </c>
      <c r="O261" s="481">
        <f t="shared" si="16"/>
        <v>0</v>
      </c>
      <c r="P261" s="481" t="str">
        <f t="shared" si="17"/>
        <v>Sin Valor</v>
      </c>
      <c r="Q261" s="482" t="s">
        <v>612</v>
      </c>
      <c r="R261" s="483">
        <f>IF(Q261=[1]Listas!F$4,[1]Listas!G$4,IF(Q261=[1]Listas!F$5,[1]Listas!G$5,IF(Q261=[1]Listas!F$6,[1]Listas!G$6,[1]Listas!G$7)))</f>
        <v>10</v>
      </c>
      <c r="S261" s="481">
        <f t="shared" si="18"/>
        <v>0</v>
      </c>
      <c r="T261" s="481" t="str">
        <f t="shared" si="15"/>
        <v>Mantener</v>
      </c>
      <c r="U261" s="481" t="str">
        <f>IF(S261&gt;=[1]Listas!AE$4,[1]Listas!AF$4,IF(S261&gt;=[1]Listas!AE$5,[1]Listas!AF$5,[1]Listas!AF$6))</f>
        <v>Aceptable</v>
      </c>
      <c r="V261" s="484">
        <v>1</v>
      </c>
      <c r="W261" s="484">
        <v>0</v>
      </c>
      <c r="X261" s="484">
        <v>0</v>
      </c>
      <c r="Y261" s="479" t="s">
        <v>769</v>
      </c>
      <c r="Z261" s="478" t="s">
        <v>604</v>
      </c>
      <c r="AA261" s="478"/>
      <c r="AB261" s="478"/>
      <c r="AC261" s="485" t="s">
        <v>772</v>
      </c>
      <c r="AD261" s="485" t="s">
        <v>760</v>
      </c>
      <c r="AE261" s="478" t="s">
        <v>64</v>
      </c>
    </row>
    <row r="262" spans="1:31" ht="76.5" x14ac:dyDescent="0.2">
      <c r="A262" s="477"/>
      <c r="B262" s="477"/>
      <c r="C262" s="478" t="s">
        <v>604</v>
      </c>
      <c r="D262" s="478" t="s">
        <v>773</v>
      </c>
      <c r="E262" s="479" t="s">
        <v>774</v>
      </c>
      <c r="F262" s="478" t="s">
        <v>656</v>
      </c>
      <c r="G262" s="479" t="s">
        <v>627</v>
      </c>
      <c r="H262" s="478" t="s">
        <v>64</v>
      </c>
      <c r="I262" s="478" t="s">
        <v>775</v>
      </c>
      <c r="J262" s="478" t="s">
        <v>771</v>
      </c>
      <c r="K262" s="478" t="s">
        <v>580</v>
      </c>
      <c r="L262" s="480">
        <f>IF(K262=[1]Listas!B$4,[1]Listas!C$4,IF(K262=[1]Listas!B$5,[1]Listas!C$5,IF(K262=[1]Listas!B$6,[1]Listas!C$6,[1]Listas!C$7)))</f>
        <v>2</v>
      </c>
      <c r="M262" s="478" t="s">
        <v>620</v>
      </c>
      <c r="N262" s="480">
        <f>IF(M262=[1]Listas!D$4,[1]Listas!E$4,IF(M262=[1]Listas!D$5,[1]Listas!E$5,IF(M262=[1]Listas!D$6,[1]Listas!E$6,[1]Listas!E$7)))</f>
        <v>4</v>
      </c>
      <c r="O262" s="481">
        <f>N262*L262</f>
        <v>8</v>
      </c>
      <c r="P262" s="481" t="str">
        <f>IF((O262&gt;=24),"Muy Alto",IF((O262&gt;=10),"Alto",IF((O262&gt;=6),"Medio",IF((O262&gt;=2),"Bajo","Sin Valor"))))</f>
        <v>Medio</v>
      </c>
      <c r="Q262" s="482" t="s">
        <v>645</v>
      </c>
      <c r="R262" s="483">
        <f>IF(Q262=[1]Listas!F$4,[1]Listas!G$4,IF(Q262=[1]Listas!F$5,[1]Listas!G$5,IF(Q262=[1]Listas!F$6,[1]Listas!G$6,[1]Listas!G$7)))</f>
        <v>25</v>
      </c>
      <c r="S262" s="481">
        <f>+R262*O262</f>
        <v>200</v>
      </c>
      <c r="T262" s="481" t="str">
        <f t="shared" si="15"/>
        <v>Corregir</v>
      </c>
      <c r="U262" s="481" t="str">
        <f>IF(S262&gt;=[1]Listas!AE$4,[1]Listas!AF$4,IF(S262&gt;=[1]Listas!AE$5,[1]Listas!AF$5,[1]Listas!AF$6))</f>
        <v>Aceptable con control</v>
      </c>
      <c r="V262" s="484">
        <v>1</v>
      </c>
      <c r="W262" s="484">
        <v>0</v>
      </c>
      <c r="X262" s="484">
        <v>0</v>
      </c>
      <c r="Y262" s="479" t="s">
        <v>629</v>
      </c>
      <c r="Z262" s="478" t="s">
        <v>604</v>
      </c>
      <c r="AA262" s="478"/>
      <c r="AB262" s="478"/>
      <c r="AC262" s="478" t="s">
        <v>64</v>
      </c>
      <c r="AD262" s="485" t="s">
        <v>776</v>
      </c>
      <c r="AE262" s="479" t="s">
        <v>777</v>
      </c>
    </row>
    <row r="263" spans="1:31" ht="51" hidden="1" x14ac:dyDescent="0.2">
      <c r="A263" s="477"/>
      <c r="B263" s="477"/>
      <c r="C263" s="478" t="s">
        <v>604</v>
      </c>
      <c r="D263" s="478" t="s">
        <v>632</v>
      </c>
      <c r="E263" s="478" t="s">
        <v>633</v>
      </c>
      <c r="F263" s="478" t="s">
        <v>607</v>
      </c>
      <c r="G263" s="478" t="s">
        <v>634</v>
      </c>
      <c r="H263" s="478" t="s">
        <v>64</v>
      </c>
      <c r="I263" s="478" t="s">
        <v>64</v>
      </c>
      <c r="J263" s="478" t="s">
        <v>635</v>
      </c>
      <c r="K263" s="478" t="s">
        <v>610</v>
      </c>
      <c r="L263" s="480">
        <f>IF(K263=[1]Listas!B$4,[1]Listas!C$4,IF(K263=[1]Listas!B$5,[1]Listas!C$5,IF(K263=[1]Listas!B$6,[1]Listas!C$6,[1]Listas!C$7)))</f>
        <v>0</v>
      </c>
      <c r="M263" s="478" t="s">
        <v>636</v>
      </c>
      <c r="N263" s="480">
        <f>IF(M263=[1]Listas!D$4,[1]Listas!E$4,IF(M263=[1]Listas!D$5,[1]Listas!E$5,IF(M263=[1]Listas!D$6,[1]Listas!E$6,[1]Listas!E$7)))</f>
        <v>2</v>
      </c>
      <c r="O263" s="481">
        <f t="shared" ref="O263:O334" si="19">N263*L263</f>
        <v>0</v>
      </c>
      <c r="P263" s="481" t="str">
        <f t="shared" ref="P263:P334" si="20">IF((O263&gt;=24),"Muy Alto",IF((O263&gt;=10),"Alto",IF((O263&gt;=6),"Medio",IF((O263&gt;=2),"Bajo","Sin Valor"))))</f>
        <v>Sin Valor</v>
      </c>
      <c r="Q263" s="482" t="s">
        <v>612</v>
      </c>
      <c r="R263" s="483">
        <f>IF(Q263=[1]Listas!F$4,[1]Listas!G$4,IF(Q263=[1]Listas!F$5,[1]Listas!G$5,IF(Q263=[1]Listas!F$6,[1]Listas!G$6,[1]Listas!G$7)))</f>
        <v>10</v>
      </c>
      <c r="S263" s="481">
        <f t="shared" ref="S263:S334" si="21">+R263*O263</f>
        <v>0</v>
      </c>
      <c r="T263" s="481" t="str">
        <f t="shared" si="15"/>
        <v>Mantener</v>
      </c>
      <c r="U263" s="481" t="str">
        <f>IF(S263&gt;=[1]Listas!AE$4,[1]Listas!AF$4,IF(S263&gt;=[1]Listas!AE$5,[1]Listas!AF$5,[1]Listas!AF$6))</f>
        <v>Aceptable</v>
      </c>
      <c r="V263" s="484">
        <v>1</v>
      </c>
      <c r="W263" s="484">
        <v>0</v>
      </c>
      <c r="X263" s="484">
        <v>0</v>
      </c>
      <c r="Y263" s="479" t="s">
        <v>637</v>
      </c>
      <c r="Z263" s="478" t="s">
        <v>604</v>
      </c>
      <c r="AA263" s="478"/>
      <c r="AB263" s="478"/>
      <c r="AC263" s="478" t="s">
        <v>64</v>
      </c>
      <c r="AD263" s="485" t="s">
        <v>778</v>
      </c>
      <c r="AE263" s="478" t="s">
        <v>64</v>
      </c>
    </row>
    <row r="264" spans="1:31" ht="102" hidden="1" x14ac:dyDescent="0.2">
      <c r="A264" s="477"/>
      <c r="B264" s="477"/>
      <c r="C264" s="478" t="s">
        <v>604</v>
      </c>
      <c r="D264" s="478" t="s">
        <v>639</v>
      </c>
      <c r="E264" s="478" t="s">
        <v>640</v>
      </c>
      <c r="F264" s="478" t="s">
        <v>641</v>
      </c>
      <c r="G264" s="478" t="s">
        <v>642</v>
      </c>
      <c r="H264" s="478" t="s">
        <v>643</v>
      </c>
      <c r="I264" s="478" t="s">
        <v>644</v>
      </c>
      <c r="J264" s="478" t="s">
        <v>758</v>
      </c>
      <c r="K264" s="478" t="s">
        <v>580</v>
      </c>
      <c r="L264" s="480">
        <f>IF(K264=[1]Listas!B$4,[1]Listas!C$4,IF(K264=[1]Listas!B$5,[1]Listas!C$5,IF(K264=[1]Listas!B$6,[1]Listas!C$6,[1]Listas!C$7)))</f>
        <v>2</v>
      </c>
      <c r="M264" s="478" t="s">
        <v>611</v>
      </c>
      <c r="N264" s="480">
        <f>IF(M264=[1]Listas!D$4,[1]Listas!E$4,IF(M264=[1]Listas!D$5,[1]Listas!E$5,IF(M264=[1]Listas!D$6,[1]Listas!E$6,[1]Listas!E$7)))</f>
        <v>3</v>
      </c>
      <c r="O264" s="481">
        <f t="shared" si="19"/>
        <v>6</v>
      </c>
      <c r="P264" s="481" t="str">
        <f t="shared" si="20"/>
        <v>Medio</v>
      </c>
      <c r="Q264" s="482" t="s">
        <v>645</v>
      </c>
      <c r="R264" s="483">
        <f>IF(Q264=[1]Listas!F$4,[1]Listas!G$4,IF(Q264=[1]Listas!F$5,[1]Listas!G$5,IF(Q264=[1]Listas!F$6,[1]Listas!G$6,[1]Listas!G$7)))</f>
        <v>25</v>
      </c>
      <c r="S264" s="481">
        <f t="shared" si="21"/>
        <v>150</v>
      </c>
      <c r="T264" s="481" t="str">
        <f t="shared" si="15"/>
        <v>Corregir</v>
      </c>
      <c r="U264" s="481" t="str">
        <f>IF(S264&gt;=[1]Listas!AE$4,[1]Listas!AF$4,IF(S264&gt;=[1]Listas!AE$5,[1]Listas!AF$5,[1]Listas!AF$6))</f>
        <v>Aceptable con control</v>
      </c>
      <c r="V264" s="484">
        <v>1</v>
      </c>
      <c r="W264" s="484">
        <v>0</v>
      </c>
      <c r="X264" s="484">
        <v>0</v>
      </c>
      <c r="Y264" s="479" t="s">
        <v>646</v>
      </c>
      <c r="Z264" s="478" t="s">
        <v>604</v>
      </c>
      <c r="AA264" s="478"/>
      <c r="AB264" s="478"/>
      <c r="AC264" s="478" t="s">
        <v>64</v>
      </c>
      <c r="AD264" s="485" t="s">
        <v>779</v>
      </c>
      <c r="AE264" s="478" t="s">
        <v>64</v>
      </c>
    </row>
    <row r="265" spans="1:31" ht="102" hidden="1" x14ac:dyDescent="0.2">
      <c r="A265" s="477"/>
      <c r="B265" s="477"/>
      <c r="C265" s="478" t="s">
        <v>604</v>
      </c>
      <c r="D265" s="478" t="s">
        <v>780</v>
      </c>
      <c r="E265" s="478" t="s">
        <v>781</v>
      </c>
      <c r="F265" s="478" t="s">
        <v>641</v>
      </c>
      <c r="G265" s="478" t="s">
        <v>642</v>
      </c>
      <c r="H265" s="478" t="s">
        <v>64</v>
      </c>
      <c r="I265" s="478" t="s">
        <v>64</v>
      </c>
      <c r="J265" s="478" t="s">
        <v>758</v>
      </c>
      <c r="K265" s="478" t="s">
        <v>580</v>
      </c>
      <c r="L265" s="480">
        <f>IF(K265=[1]Listas!B$4,[1]Listas!C$4,IF(K265=[1]Listas!B$5,[1]Listas!C$5,IF(K265=[1]Listas!B$6,[1]Listas!C$6,[1]Listas!C$7)))</f>
        <v>2</v>
      </c>
      <c r="M265" s="478" t="s">
        <v>611</v>
      </c>
      <c r="N265" s="480">
        <f>IF(M265=[1]Listas!D$4,[1]Listas!E$4,IF(M265=[1]Listas!D$5,[1]Listas!E$5,IF(M265=[1]Listas!D$6,[1]Listas!E$6,[1]Listas!E$7)))</f>
        <v>3</v>
      </c>
      <c r="O265" s="481">
        <f t="shared" si="19"/>
        <v>6</v>
      </c>
      <c r="P265" s="481" t="str">
        <f t="shared" si="20"/>
        <v>Medio</v>
      </c>
      <c r="Q265" s="482" t="s">
        <v>645</v>
      </c>
      <c r="R265" s="483">
        <f>IF(Q265=[1]Listas!F$4,[1]Listas!G$4,IF(Q265=[1]Listas!F$5,[1]Listas!G$5,IF(Q265=[1]Listas!F$6,[1]Listas!G$6,[1]Listas!G$7)))</f>
        <v>25</v>
      </c>
      <c r="S265" s="481">
        <f t="shared" si="21"/>
        <v>150</v>
      </c>
      <c r="T265" s="481" t="str">
        <f t="shared" si="15"/>
        <v>Corregir</v>
      </c>
      <c r="U265" s="481" t="str">
        <f>IF(S265&gt;=[1]Listas!AE$4,[1]Listas!AF$4,IF(S265&gt;=[1]Listas!AE$5,[1]Listas!AF$5,[1]Listas!AF$6))</f>
        <v>Aceptable con control</v>
      </c>
      <c r="V265" s="484">
        <v>1</v>
      </c>
      <c r="W265" s="484">
        <v>0</v>
      </c>
      <c r="X265" s="484">
        <v>0</v>
      </c>
      <c r="Y265" s="479" t="s">
        <v>646</v>
      </c>
      <c r="Z265" s="478" t="s">
        <v>604</v>
      </c>
      <c r="AA265" s="478"/>
      <c r="AB265" s="478"/>
      <c r="AC265" s="478" t="s">
        <v>64</v>
      </c>
      <c r="AD265" s="485" t="s">
        <v>779</v>
      </c>
      <c r="AE265" s="478" t="s">
        <v>64</v>
      </c>
    </row>
    <row r="266" spans="1:31" ht="76.5" hidden="1" x14ac:dyDescent="0.2">
      <c r="A266" s="477"/>
      <c r="B266" s="477"/>
      <c r="C266" s="478" t="s">
        <v>604</v>
      </c>
      <c r="D266" s="478" t="s">
        <v>648</v>
      </c>
      <c r="E266" s="478" t="s">
        <v>649</v>
      </c>
      <c r="F266" s="478" t="s">
        <v>641</v>
      </c>
      <c r="G266" s="478" t="s">
        <v>650</v>
      </c>
      <c r="H266" s="478" t="s">
        <v>64</v>
      </c>
      <c r="I266" s="478" t="s">
        <v>64</v>
      </c>
      <c r="J266" s="478" t="s">
        <v>651</v>
      </c>
      <c r="K266" s="478" t="s">
        <v>580</v>
      </c>
      <c r="L266" s="480">
        <f>IF(K266=[1]Listas!B$4,[1]Listas!C$4,IF(K266=[1]Listas!B$5,[1]Listas!C$5,IF(K266=[1]Listas!B$6,[1]Listas!C$6,[1]Listas!C$7)))</f>
        <v>2</v>
      </c>
      <c r="M266" s="478" t="s">
        <v>611</v>
      </c>
      <c r="N266" s="480">
        <f>IF(M266=[1]Listas!D$4,[1]Listas!E$4,IF(M266=[1]Listas!D$5,[1]Listas!E$5,IF(M266=[1]Listas!D$6,[1]Listas!E$6,[1]Listas!E$7)))</f>
        <v>3</v>
      </c>
      <c r="O266" s="481">
        <f t="shared" si="19"/>
        <v>6</v>
      </c>
      <c r="P266" s="481" t="str">
        <f t="shared" si="20"/>
        <v>Medio</v>
      </c>
      <c r="Q266" s="482" t="s">
        <v>645</v>
      </c>
      <c r="R266" s="483">
        <f>IF(Q266=[1]Listas!F$4,[1]Listas!G$4,IF(Q266=[1]Listas!F$5,[1]Listas!G$5,IF(Q266=[1]Listas!F$6,[1]Listas!G$6,[1]Listas!G$7)))</f>
        <v>25</v>
      </c>
      <c r="S266" s="481">
        <f t="shared" si="21"/>
        <v>150</v>
      </c>
      <c r="T266" s="481" t="str">
        <f t="shared" si="15"/>
        <v>Corregir</v>
      </c>
      <c r="U266" s="481" t="str">
        <f>IF(S266&gt;=[1]Listas!AE$4,[1]Listas!AF$4,IF(S266&gt;=[1]Listas!AE$5,[1]Listas!AF$5,[1]Listas!AF$6))</f>
        <v>Aceptable con control</v>
      </c>
      <c r="V266" s="484">
        <v>1</v>
      </c>
      <c r="W266" s="484">
        <v>0</v>
      </c>
      <c r="X266" s="484">
        <v>0</v>
      </c>
      <c r="Y266" s="479" t="s">
        <v>652</v>
      </c>
      <c r="Z266" s="478" t="s">
        <v>63</v>
      </c>
      <c r="AA266" s="478"/>
      <c r="AB266" s="478"/>
      <c r="AC266" s="478" t="s">
        <v>64</v>
      </c>
      <c r="AD266" s="485" t="s">
        <v>647</v>
      </c>
      <c r="AE266" s="478" t="s">
        <v>64</v>
      </c>
    </row>
    <row r="267" spans="1:31" ht="127.5" hidden="1" x14ac:dyDescent="0.2">
      <c r="A267" s="477"/>
      <c r="B267" s="477"/>
      <c r="C267" s="478" t="s">
        <v>604</v>
      </c>
      <c r="D267" s="478" t="s">
        <v>654</v>
      </c>
      <c r="E267" s="478" t="s">
        <v>655</v>
      </c>
      <c r="F267" s="478" t="s">
        <v>656</v>
      </c>
      <c r="G267" s="478" t="s">
        <v>657</v>
      </c>
      <c r="H267" s="478" t="s">
        <v>658</v>
      </c>
      <c r="I267" s="478" t="s">
        <v>64</v>
      </c>
      <c r="J267" s="478" t="s">
        <v>64</v>
      </c>
      <c r="K267" s="478" t="s">
        <v>610</v>
      </c>
      <c r="L267" s="480">
        <f>IF(K267=[1]Listas!B$4,[1]Listas!C$4,IF(K267=[1]Listas!B$5,[1]Listas!C$5,IF(K267=[1]Listas!B$6,[1]Listas!C$6,[1]Listas!C$7)))</f>
        <v>0</v>
      </c>
      <c r="M267" s="478" t="s">
        <v>611</v>
      </c>
      <c r="N267" s="480">
        <f>IF(M267=[1]Listas!D$4,[1]Listas!E$4,IF(M267=[1]Listas!D$5,[1]Listas!E$5,IF(M267=[1]Listas!D$6,[1]Listas!E$6,[1]Listas!E$7)))</f>
        <v>3</v>
      </c>
      <c r="O267" s="481">
        <f t="shared" si="19"/>
        <v>0</v>
      </c>
      <c r="P267" s="481" t="str">
        <f t="shared" si="20"/>
        <v>Sin Valor</v>
      </c>
      <c r="Q267" s="482" t="s">
        <v>645</v>
      </c>
      <c r="R267" s="483">
        <f>IF(Q267=[1]Listas!F$4,[1]Listas!G$4,IF(Q267=[1]Listas!F$5,[1]Listas!G$5,IF(Q267=[1]Listas!F$6,[1]Listas!G$6,[1]Listas!G$7)))</f>
        <v>25</v>
      </c>
      <c r="S267" s="481">
        <f t="shared" si="21"/>
        <v>0</v>
      </c>
      <c r="T267" s="481" t="str">
        <f t="shared" si="15"/>
        <v>Mantener</v>
      </c>
      <c r="U267" s="481" t="str">
        <f>IF(S267&gt;=[1]Listas!AE$4,[1]Listas!AF$4,IF(S267&gt;=[1]Listas!AE$5,[1]Listas!AF$5,[1]Listas!AF$6))</f>
        <v>Aceptable</v>
      </c>
      <c r="V267" s="484">
        <v>1</v>
      </c>
      <c r="W267" s="484">
        <v>0</v>
      </c>
      <c r="X267" s="484">
        <v>0</v>
      </c>
      <c r="Y267" s="479" t="s">
        <v>659</v>
      </c>
      <c r="Z267" s="478" t="s">
        <v>63</v>
      </c>
      <c r="AA267" s="478"/>
      <c r="AB267" s="478"/>
      <c r="AC267" s="478" t="s">
        <v>64</v>
      </c>
      <c r="AD267" s="479" t="s">
        <v>782</v>
      </c>
      <c r="AE267" s="478" t="s">
        <v>64</v>
      </c>
    </row>
    <row r="268" spans="1:31" ht="51" hidden="1" x14ac:dyDescent="0.2">
      <c r="A268" s="477"/>
      <c r="B268" s="477"/>
      <c r="C268" s="478" t="s">
        <v>604</v>
      </c>
      <c r="D268" s="478" t="s">
        <v>661</v>
      </c>
      <c r="E268" s="478" t="s">
        <v>662</v>
      </c>
      <c r="F268" s="478" t="s">
        <v>663</v>
      </c>
      <c r="G268" s="478" t="s">
        <v>664</v>
      </c>
      <c r="H268" s="478" t="s">
        <v>64</v>
      </c>
      <c r="I268" s="478" t="s">
        <v>64</v>
      </c>
      <c r="J268" s="478" t="s">
        <v>64</v>
      </c>
      <c r="K268" s="478" t="s">
        <v>610</v>
      </c>
      <c r="L268" s="480">
        <f>IF(K268=[1]Listas!B$4,[1]Listas!C$4,IF(K268=[1]Listas!B$5,[1]Listas!C$5,IF(K268=[1]Listas!B$6,[1]Listas!C$6,[1]Listas!C$7)))</f>
        <v>0</v>
      </c>
      <c r="M268" s="478" t="s">
        <v>665</v>
      </c>
      <c r="N268" s="480">
        <f>IF(M268=[1]Listas!D$4,[1]Listas!E$4,IF(M268=[1]Listas!D$5,[1]Listas!E$5,IF(M268=[1]Listas!D$6,[1]Listas!E$6,[1]Listas!E$7)))</f>
        <v>1</v>
      </c>
      <c r="O268" s="481">
        <f t="shared" si="19"/>
        <v>0</v>
      </c>
      <c r="P268" s="481" t="str">
        <f t="shared" si="20"/>
        <v>Sin Valor</v>
      </c>
      <c r="Q268" s="482" t="s">
        <v>612</v>
      </c>
      <c r="R268" s="483">
        <f>IF(Q268=[1]Listas!F$4,[1]Listas!G$4,IF(Q268=[1]Listas!F$5,[1]Listas!G$5,IF(Q268=[1]Listas!F$6,[1]Listas!G$6,[1]Listas!G$7)))</f>
        <v>10</v>
      </c>
      <c r="S268" s="481">
        <f t="shared" si="21"/>
        <v>0</v>
      </c>
      <c r="T268" s="481" t="str">
        <f t="shared" si="15"/>
        <v>Mantener</v>
      </c>
      <c r="U268" s="481" t="str">
        <f>IF(S268&gt;=[1]Listas!AE$4,[1]Listas!AF$4,IF(S268&gt;=[1]Listas!AE$5,[1]Listas!AF$5,[1]Listas!AF$6))</f>
        <v>Aceptable</v>
      </c>
      <c r="V268" s="484">
        <v>1</v>
      </c>
      <c r="W268" s="484">
        <v>0</v>
      </c>
      <c r="X268" s="484">
        <v>0</v>
      </c>
      <c r="Y268" s="479" t="s">
        <v>664</v>
      </c>
      <c r="Z268" s="478" t="s">
        <v>604</v>
      </c>
      <c r="AA268" s="478"/>
      <c r="AB268" s="478"/>
      <c r="AC268" s="478" t="s">
        <v>64</v>
      </c>
      <c r="AD268" s="479" t="s">
        <v>783</v>
      </c>
      <c r="AE268" s="478" t="s">
        <v>64</v>
      </c>
    </row>
    <row r="269" spans="1:31" ht="76.5" hidden="1" x14ac:dyDescent="0.2">
      <c r="A269" s="477"/>
      <c r="B269" s="477"/>
      <c r="C269" s="478" t="s">
        <v>604</v>
      </c>
      <c r="D269" s="478" t="s">
        <v>667</v>
      </c>
      <c r="E269" s="478" t="s">
        <v>668</v>
      </c>
      <c r="F269" s="478" t="s">
        <v>663</v>
      </c>
      <c r="G269" s="478" t="s">
        <v>350</v>
      </c>
      <c r="H269" s="478" t="s">
        <v>670</v>
      </c>
      <c r="I269" s="478" t="s">
        <v>64</v>
      </c>
      <c r="J269" s="478" t="s">
        <v>64</v>
      </c>
      <c r="K269" s="478" t="s">
        <v>610</v>
      </c>
      <c r="L269" s="480">
        <f>IF(K269=[1]Listas!B$4,[1]Listas!C$4,IF(K269=[1]Listas!B$5,[1]Listas!C$5,IF(K269=[1]Listas!B$6,[1]Listas!C$6,[1]Listas!C$7)))</f>
        <v>0</v>
      </c>
      <c r="M269" s="478" t="s">
        <v>665</v>
      </c>
      <c r="N269" s="480">
        <f>IF(M269=[1]Listas!D$4,[1]Listas!E$4,IF(M269=[1]Listas!D$5,[1]Listas!E$5,IF(M269=[1]Listas!D$6,[1]Listas!E$6,[1]Listas!E$7)))</f>
        <v>1</v>
      </c>
      <c r="O269" s="481">
        <f t="shared" si="19"/>
        <v>0</v>
      </c>
      <c r="P269" s="481" t="str">
        <f t="shared" si="20"/>
        <v>Sin Valor</v>
      </c>
      <c r="Q269" s="482" t="s">
        <v>612</v>
      </c>
      <c r="R269" s="483">
        <f>IF(Q269=[1]Listas!F$4,[1]Listas!G$4,IF(Q269=[1]Listas!F$5,[1]Listas!G$5,IF(Q269=[1]Listas!F$6,[1]Listas!G$6,[1]Listas!G$7)))</f>
        <v>10</v>
      </c>
      <c r="S269" s="481">
        <f t="shared" si="21"/>
        <v>0</v>
      </c>
      <c r="T269" s="481" t="str">
        <f t="shared" si="15"/>
        <v>Mantener</v>
      </c>
      <c r="U269" s="481" t="str">
        <f>IF(S269&gt;=[1]Listas!AE$4,[1]Listas!AF$4,IF(S269&gt;=[1]Listas!AE$5,[1]Listas!AF$5,[1]Listas!AF$6))</f>
        <v>Aceptable</v>
      </c>
      <c r="V269" s="484">
        <v>1</v>
      </c>
      <c r="W269" s="484">
        <v>0</v>
      </c>
      <c r="X269" s="484">
        <v>0</v>
      </c>
      <c r="Y269" s="478" t="s">
        <v>350</v>
      </c>
      <c r="Z269" s="478" t="s">
        <v>604</v>
      </c>
      <c r="AA269" s="478"/>
      <c r="AB269" s="478"/>
      <c r="AC269" s="479" t="s">
        <v>784</v>
      </c>
      <c r="AD269" s="479" t="s">
        <v>785</v>
      </c>
      <c r="AE269" s="478" t="s">
        <v>64</v>
      </c>
    </row>
    <row r="270" spans="1:31" ht="102" hidden="1" x14ac:dyDescent="0.2">
      <c r="A270" s="477"/>
      <c r="B270" s="477"/>
      <c r="C270" s="478" t="s">
        <v>604</v>
      </c>
      <c r="D270" s="478" t="s">
        <v>696</v>
      </c>
      <c r="E270" s="478" t="s">
        <v>786</v>
      </c>
      <c r="F270" s="478" t="s">
        <v>787</v>
      </c>
      <c r="G270" s="478" t="s">
        <v>186</v>
      </c>
      <c r="H270" s="478" t="s">
        <v>64</v>
      </c>
      <c r="I270" s="478" t="s">
        <v>64</v>
      </c>
      <c r="J270" s="478" t="s">
        <v>64</v>
      </c>
      <c r="K270" s="478" t="s">
        <v>580</v>
      </c>
      <c r="L270" s="480">
        <f>IF(K270=[1]Listas!B$4,[1]Listas!C$4,IF(K270=[1]Listas!B$5,[1]Listas!C$5,IF(K270=[1]Listas!B$6,[1]Listas!C$6,[1]Listas!C$7)))</f>
        <v>2</v>
      </c>
      <c r="M270" s="478" t="s">
        <v>611</v>
      </c>
      <c r="N270" s="480">
        <f>IF(M270=[1]Listas!D$4,[1]Listas!E$4,IF(M270=[1]Listas!D$5,[1]Listas!E$5,IF(M270=[1]Listas!D$6,[1]Listas!E$6,[1]Listas!E$7)))</f>
        <v>3</v>
      </c>
      <c r="O270" s="481">
        <f t="shared" si="19"/>
        <v>6</v>
      </c>
      <c r="P270" s="481" t="str">
        <f t="shared" si="20"/>
        <v>Medio</v>
      </c>
      <c r="Q270" s="482" t="s">
        <v>621</v>
      </c>
      <c r="R270" s="483">
        <f>IF(Q270=[1]Listas!F$4,[1]Listas!G$4,IF(Q270=[1]Listas!F$5,[1]Listas!G$5,IF(Q270=[1]Listas!F$6,[1]Listas!G$6,[1]Listas!G$7)))</f>
        <v>60</v>
      </c>
      <c r="S270" s="481">
        <f t="shared" si="21"/>
        <v>360</v>
      </c>
      <c r="T270" s="481" t="str">
        <f t="shared" si="15"/>
        <v>Corregir</v>
      </c>
      <c r="U270" s="481" t="str">
        <f>IF(S270&gt;=[1]Listas!AE$4,[1]Listas!AF$4,IF(S270&gt;=[1]Listas!AE$5,[1]Listas!AF$5,[1]Listas!AF$6))</f>
        <v>Aceptable con control</v>
      </c>
      <c r="V270" s="484">
        <v>1</v>
      </c>
      <c r="W270" s="484">
        <v>0</v>
      </c>
      <c r="X270" s="484">
        <v>0</v>
      </c>
      <c r="Y270" s="478" t="s">
        <v>186</v>
      </c>
      <c r="Z270" s="478" t="s">
        <v>604</v>
      </c>
      <c r="AA270" s="478"/>
      <c r="AB270" s="478"/>
      <c r="AC270" s="478" t="s">
        <v>64</v>
      </c>
      <c r="AD270" s="479" t="s">
        <v>788</v>
      </c>
      <c r="AE270" s="478" t="s">
        <v>64</v>
      </c>
    </row>
    <row r="271" spans="1:31" ht="102" hidden="1" x14ac:dyDescent="0.2">
      <c r="A271" s="477"/>
      <c r="B271" s="477"/>
      <c r="C271" s="478" t="s">
        <v>604</v>
      </c>
      <c r="D271" s="478" t="s">
        <v>696</v>
      </c>
      <c r="E271" s="478" t="s">
        <v>786</v>
      </c>
      <c r="F271" s="478" t="s">
        <v>787</v>
      </c>
      <c r="G271" s="478" t="s">
        <v>186</v>
      </c>
      <c r="H271" s="478" t="s">
        <v>64</v>
      </c>
      <c r="I271" s="478" t="s">
        <v>64</v>
      </c>
      <c r="J271" s="478" t="s">
        <v>64</v>
      </c>
      <c r="K271" s="478" t="s">
        <v>580</v>
      </c>
      <c r="L271" s="480">
        <f>IF(K271=[1]Listas!B$4,[1]Listas!C$4,IF(K271=[1]Listas!B$5,[1]Listas!C$5,IF(K271=[1]Listas!B$6,[1]Listas!C$6,[1]Listas!C$7)))</f>
        <v>2</v>
      </c>
      <c r="M271" s="478" t="s">
        <v>611</v>
      </c>
      <c r="N271" s="480">
        <f>IF(M271=[1]Listas!D$4,[1]Listas!E$4,IF(M271=[1]Listas!D$5,[1]Listas!E$5,IF(M271=[1]Listas!D$6,[1]Listas!E$6,[1]Listas!E$7)))</f>
        <v>3</v>
      </c>
      <c r="O271" s="481">
        <f t="shared" si="19"/>
        <v>6</v>
      </c>
      <c r="P271" s="481" t="str">
        <f t="shared" si="20"/>
        <v>Medio</v>
      </c>
      <c r="Q271" s="482" t="s">
        <v>621</v>
      </c>
      <c r="R271" s="483">
        <f>IF(Q271=[1]Listas!F$4,[1]Listas!G$4,IF(Q271=[1]Listas!F$5,[1]Listas!G$5,IF(Q271=[1]Listas!F$6,[1]Listas!G$6,[1]Listas!G$7)))</f>
        <v>60</v>
      </c>
      <c r="S271" s="481">
        <f t="shared" si="21"/>
        <v>360</v>
      </c>
      <c r="T271" s="481" t="str">
        <f t="shared" si="15"/>
        <v>Corregir</v>
      </c>
      <c r="U271" s="481" t="str">
        <f>IF(S271&gt;=[1]Listas!AE$4,[1]Listas!AF$4,IF(S271&gt;=[1]Listas!AE$5,[1]Listas!AF$5,[1]Listas!AF$6))</f>
        <v>Aceptable con control</v>
      </c>
      <c r="V271" s="484">
        <v>1</v>
      </c>
      <c r="W271" s="484">
        <v>0</v>
      </c>
      <c r="X271" s="484">
        <v>0</v>
      </c>
      <c r="Y271" s="478" t="s">
        <v>186</v>
      </c>
      <c r="Z271" s="478" t="s">
        <v>604</v>
      </c>
      <c r="AA271" s="478"/>
      <c r="AB271" s="478"/>
      <c r="AC271" s="478" t="s">
        <v>64</v>
      </c>
      <c r="AD271" s="479" t="s">
        <v>788</v>
      </c>
      <c r="AE271" s="478" t="s">
        <v>64</v>
      </c>
    </row>
    <row r="272" spans="1:31" ht="51" hidden="1" x14ac:dyDescent="0.2">
      <c r="A272" s="477"/>
      <c r="B272" s="477"/>
      <c r="C272" s="478" t="s">
        <v>604</v>
      </c>
      <c r="D272" s="478" t="s">
        <v>701</v>
      </c>
      <c r="E272" s="478" t="s">
        <v>789</v>
      </c>
      <c r="F272" s="478" t="s">
        <v>787</v>
      </c>
      <c r="G272" s="478" t="s">
        <v>186</v>
      </c>
      <c r="H272" s="478" t="s">
        <v>64</v>
      </c>
      <c r="I272" s="478" t="s">
        <v>790</v>
      </c>
      <c r="J272" s="478" t="s">
        <v>64</v>
      </c>
      <c r="K272" s="478" t="s">
        <v>580</v>
      </c>
      <c r="L272" s="480">
        <f>IF(K272=[1]Listas!B$4,[1]Listas!C$4,IF(K272=[1]Listas!B$5,[1]Listas!C$5,IF(K272=[1]Listas!B$6,[1]Listas!C$6,[1]Listas!C$7)))</f>
        <v>2</v>
      </c>
      <c r="M272" s="478" t="s">
        <v>611</v>
      </c>
      <c r="N272" s="480">
        <f>IF(M272=[1]Listas!D$4,[1]Listas!E$4,IF(M272=[1]Listas!D$5,[1]Listas!E$5,IF(M272=[1]Listas!D$6,[1]Listas!E$6,[1]Listas!E$7)))</f>
        <v>3</v>
      </c>
      <c r="O272" s="481">
        <f t="shared" si="19"/>
        <v>6</v>
      </c>
      <c r="P272" s="481" t="str">
        <f t="shared" si="20"/>
        <v>Medio</v>
      </c>
      <c r="Q272" s="482" t="s">
        <v>621</v>
      </c>
      <c r="R272" s="483">
        <f>IF(Q272=[1]Listas!F$4,[1]Listas!G$4,IF(Q272=[1]Listas!F$5,[1]Listas!G$5,IF(Q272=[1]Listas!F$6,[1]Listas!G$6,[1]Listas!G$7)))</f>
        <v>60</v>
      </c>
      <c r="S272" s="481">
        <f t="shared" si="21"/>
        <v>360</v>
      </c>
      <c r="T272" s="481" t="str">
        <f t="shared" si="15"/>
        <v>Corregir</v>
      </c>
      <c r="U272" s="481" t="str">
        <f>IF(S272&gt;=[1]Listas!AE$4,[1]Listas!AF$4,IF(S272&gt;=[1]Listas!AE$5,[1]Listas!AF$5,[1]Listas!AF$6))</f>
        <v>Aceptable con control</v>
      </c>
      <c r="V272" s="484">
        <v>1</v>
      </c>
      <c r="W272" s="484">
        <v>0</v>
      </c>
      <c r="X272" s="484">
        <v>0</v>
      </c>
      <c r="Y272" s="478" t="s">
        <v>186</v>
      </c>
      <c r="Z272" s="478" t="s">
        <v>604</v>
      </c>
      <c r="AA272" s="478"/>
      <c r="AB272" s="478"/>
      <c r="AC272" s="478" t="s">
        <v>64</v>
      </c>
      <c r="AD272" s="479" t="s">
        <v>791</v>
      </c>
      <c r="AE272" s="478" t="s">
        <v>64</v>
      </c>
    </row>
    <row r="273" spans="1:31" ht="140.25" hidden="1" x14ac:dyDescent="0.2">
      <c r="A273" s="477"/>
      <c r="B273" s="477"/>
      <c r="C273" s="478" t="s">
        <v>604</v>
      </c>
      <c r="D273" s="478" t="s">
        <v>672</v>
      </c>
      <c r="E273" s="479" t="s">
        <v>673</v>
      </c>
      <c r="F273" s="478" t="s">
        <v>656</v>
      </c>
      <c r="G273" s="479" t="s">
        <v>792</v>
      </c>
      <c r="H273" s="478" t="s">
        <v>64</v>
      </c>
      <c r="I273" s="479" t="s">
        <v>675</v>
      </c>
      <c r="J273" s="478" t="s">
        <v>64</v>
      </c>
      <c r="K273" s="478" t="s">
        <v>610</v>
      </c>
      <c r="L273" s="480">
        <f>IF(K273=[1]Listas!B$4,[1]Listas!C$4,IF(K273=[1]Listas!B$5,[1]Listas!C$5,IF(K273=[1]Listas!B$6,[1]Listas!C$6,[1]Listas!C$7)))</f>
        <v>0</v>
      </c>
      <c r="M273" s="478" t="s">
        <v>665</v>
      </c>
      <c r="N273" s="480">
        <f>IF(M273=[1]Listas!D$4,[1]Listas!E$4,IF(M273=[1]Listas!D$5,[1]Listas!E$5,IF(M273=[1]Listas!D$6,[1]Listas!E$6,[1]Listas!E$7)))</f>
        <v>1</v>
      </c>
      <c r="O273" s="481">
        <f t="shared" si="19"/>
        <v>0</v>
      </c>
      <c r="P273" s="481" t="str">
        <f t="shared" si="20"/>
        <v>Sin Valor</v>
      </c>
      <c r="Q273" s="482" t="s">
        <v>676</v>
      </c>
      <c r="R273" s="483">
        <f>IF(Q273=[1]Listas!F$4,[1]Listas!G$4,IF(Q273=[1]Listas!F$5,[1]Listas!G$5,IF(Q273=[1]Listas!F$6,[1]Listas!G$6,[1]Listas!G$7)))</f>
        <v>100</v>
      </c>
      <c r="S273" s="481">
        <f t="shared" si="21"/>
        <v>0</v>
      </c>
      <c r="T273" s="481" t="str">
        <f t="shared" si="15"/>
        <v>Mantener</v>
      </c>
      <c r="U273" s="481" t="str">
        <f>IF(S273&gt;=[1]Listas!AE$4,[1]Listas!AF$4,IF(S273&gt;=[1]Listas!AE$5,[1]Listas!AF$5,[1]Listas!AF$6))</f>
        <v>Aceptable</v>
      </c>
      <c r="V273" s="484">
        <v>1</v>
      </c>
      <c r="W273" s="484">
        <v>0</v>
      </c>
      <c r="X273" s="484">
        <v>0</v>
      </c>
      <c r="Y273" s="479" t="s">
        <v>677</v>
      </c>
      <c r="Z273" s="478" t="s">
        <v>604</v>
      </c>
      <c r="AA273" s="478"/>
      <c r="AB273" s="478"/>
      <c r="AC273" s="478" t="s">
        <v>64</v>
      </c>
      <c r="AD273" s="479" t="s">
        <v>793</v>
      </c>
      <c r="AE273" s="478" t="s">
        <v>64</v>
      </c>
    </row>
    <row r="274" spans="1:31" s="486" customFormat="1" ht="51" hidden="1" x14ac:dyDescent="0.2">
      <c r="A274" s="477" t="s">
        <v>795</v>
      </c>
      <c r="B274" s="477" t="s">
        <v>603</v>
      </c>
      <c r="C274" s="478" t="s">
        <v>604</v>
      </c>
      <c r="D274" s="478" t="s">
        <v>605</v>
      </c>
      <c r="E274" s="479" t="s">
        <v>606</v>
      </c>
      <c r="F274" s="478" t="s">
        <v>607</v>
      </c>
      <c r="G274" s="479" t="s">
        <v>608</v>
      </c>
      <c r="H274" s="479" t="s">
        <v>609</v>
      </c>
      <c r="I274" s="479"/>
      <c r="J274" s="479"/>
      <c r="K274" s="478" t="s">
        <v>610</v>
      </c>
      <c r="L274" s="480">
        <f>IF(K274=[1]Listas!B$4,[1]Listas!C$4,IF(K274=[1]Listas!B$5,[1]Listas!C$5,IF(K274=[1]Listas!B$6,[1]Listas!C$6,[1]Listas!C$7)))</f>
        <v>0</v>
      </c>
      <c r="M274" s="478" t="s">
        <v>611</v>
      </c>
      <c r="N274" s="480">
        <f>IF(M274=[1]Listas!D$4,[1]Listas!E$4,IF(M274=[1]Listas!D$5,[1]Listas!E$5,IF(M274=[1]Listas!D$6,[1]Listas!E$6,[1]Listas!E$7)))</f>
        <v>3</v>
      </c>
      <c r="O274" s="481">
        <f t="shared" si="19"/>
        <v>0</v>
      </c>
      <c r="P274" s="481" t="str">
        <f t="shared" si="20"/>
        <v>Sin Valor</v>
      </c>
      <c r="Q274" s="482" t="s">
        <v>612</v>
      </c>
      <c r="R274" s="483">
        <f>IF(Q274=[1]Listas!F$4,[1]Listas!G$4,IF(Q274=[1]Listas!F$5,[1]Listas!G$5,IF(Q274=[1]Listas!F$6,[1]Listas!G$6,[1]Listas!G$7)))</f>
        <v>10</v>
      </c>
      <c r="S274" s="481">
        <f t="shared" si="21"/>
        <v>0</v>
      </c>
      <c r="T274" s="481" t="str">
        <f t="shared" si="15"/>
        <v>Mantener</v>
      </c>
      <c r="U274" s="481" t="str">
        <f>IF(S274&gt;=[1]Listas!AE$4,[1]Listas!AF$4,IF(S274&gt;=[1]Listas!AE$5,[1]Listas!AF$5,[1]Listas!AF$6))</f>
        <v>Aceptable</v>
      </c>
      <c r="V274" s="484">
        <v>1</v>
      </c>
      <c r="W274" s="484">
        <v>0</v>
      </c>
      <c r="X274" s="484">
        <v>0</v>
      </c>
      <c r="Y274" s="479" t="s">
        <v>613</v>
      </c>
      <c r="Z274" s="478" t="s">
        <v>604</v>
      </c>
      <c r="AA274" s="479"/>
      <c r="AB274" s="479"/>
      <c r="AC274" s="479"/>
      <c r="AD274" s="485" t="s">
        <v>614</v>
      </c>
      <c r="AE274" s="479"/>
    </row>
    <row r="275" spans="1:31" ht="89.25" hidden="1" x14ac:dyDescent="0.2">
      <c r="A275" s="477"/>
      <c r="B275" s="477"/>
      <c r="C275" s="478" t="s">
        <v>604</v>
      </c>
      <c r="D275" s="478" t="s">
        <v>605</v>
      </c>
      <c r="E275" s="479" t="s">
        <v>615</v>
      </c>
      <c r="F275" s="478" t="s">
        <v>607</v>
      </c>
      <c r="G275" s="479" t="s">
        <v>616</v>
      </c>
      <c r="H275" s="487" t="s">
        <v>617</v>
      </c>
      <c r="I275" s="487" t="s">
        <v>618</v>
      </c>
      <c r="J275" s="487" t="s">
        <v>619</v>
      </c>
      <c r="K275" s="478" t="s">
        <v>580</v>
      </c>
      <c r="L275" s="480">
        <f>IF(K275=[1]Listas!B$4,[1]Listas!C$4,IF(K275=[1]Listas!B$5,[1]Listas!C$5,IF(K275=[1]Listas!B$6,[1]Listas!C$6,[1]Listas!C$7)))</f>
        <v>2</v>
      </c>
      <c r="M275" s="478" t="s">
        <v>620</v>
      </c>
      <c r="N275" s="480">
        <f>IF(M275=[1]Listas!D$4,[1]Listas!E$4,IF(M275=[1]Listas!D$5,[1]Listas!E$5,IF(M275=[1]Listas!D$6,[1]Listas!E$6,[1]Listas!E$7)))</f>
        <v>4</v>
      </c>
      <c r="O275" s="481">
        <f>N275*L275</f>
        <v>8</v>
      </c>
      <c r="P275" s="481" t="str">
        <f>IF((O275&gt;=24),"Muy Alto",IF((O275&gt;=10),"Alto",IF((O275&gt;=6),"Medio",IF((O275&gt;=2),"Bajo","Sin Valor"))))</f>
        <v>Medio</v>
      </c>
      <c r="Q275" s="482" t="s">
        <v>621</v>
      </c>
      <c r="R275" s="483">
        <f>IF(Q275=[1]Listas!F$4,[1]Listas!G$4,IF(Q275=[1]Listas!F$5,[1]Listas!G$5,IF(Q275=[1]Listas!F$6,[1]Listas!G$6,[1]Listas!G$7)))</f>
        <v>60</v>
      </c>
      <c r="S275" s="481">
        <f>+R275*O275</f>
        <v>480</v>
      </c>
      <c r="T275" s="481" t="str">
        <f>IF((S275&gt;=600),"Crítico",IF((S275&gt;=150),"Corregir",IF((S275&gt;=40),"Mejorar",IF((S275&lt;=20),"Mantener"))))</f>
        <v>Corregir</v>
      </c>
      <c r="U275" s="481" t="str">
        <f>IF(S275&gt;=[1]Listas!AE$4,[1]Listas!AF$4,IF(S275&gt;=[1]Listas!AE$5,[1]Listas!AF$5,[1]Listas!AF$6))</f>
        <v>Aceptable con control</v>
      </c>
      <c r="V275" s="484">
        <v>1</v>
      </c>
      <c r="W275" s="484">
        <v>0</v>
      </c>
      <c r="X275" s="484">
        <v>0</v>
      </c>
      <c r="Y275" s="479" t="s">
        <v>622</v>
      </c>
      <c r="Z275" s="478" t="s">
        <v>604</v>
      </c>
      <c r="AA275" s="479"/>
      <c r="AB275" s="479"/>
      <c r="AC275" s="479"/>
      <c r="AD275" s="488" t="s">
        <v>623</v>
      </c>
      <c r="AE275" s="489" t="s">
        <v>624</v>
      </c>
    </row>
    <row r="276" spans="1:31" s="486" customFormat="1" ht="51" hidden="1" x14ac:dyDescent="0.2">
      <c r="A276" s="477"/>
      <c r="B276" s="477"/>
      <c r="C276" s="478" t="s">
        <v>604</v>
      </c>
      <c r="D276" s="478" t="s">
        <v>625</v>
      </c>
      <c r="E276" s="479" t="s">
        <v>626</v>
      </c>
      <c r="F276" s="478" t="s">
        <v>607</v>
      </c>
      <c r="G276" s="479" t="s">
        <v>627</v>
      </c>
      <c r="H276" s="479" t="s">
        <v>628</v>
      </c>
      <c r="I276" s="479"/>
      <c r="J276" s="479"/>
      <c r="K276" s="478" t="s">
        <v>610</v>
      </c>
      <c r="L276" s="480">
        <f>IF(K276=[1]Listas!B$4,[1]Listas!C$4,IF(K276=[1]Listas!B$5,[1]Listas!C$5,IF(K276=[1]Listas!B$6,[1]Listas!C$6,[1]Listas!C$7)))</f>
        <v>0</v>
      </c>
      <c r="M276" s="478" t="s">
        <v>620</v>
      </c>
      <c r="N276" s="480">
        <f>IF(M276=[1]Listas!D$4,[1]Listas!E$4,IF(M276=[1]Listas!D$5,[1]Listas!E$5,IF(M276=[1]Listas!D$6,[1]Listas!E$6,[1]Listas!E$7)))</f>
        <v>4</v>
      </c>
      <c r="O276" s="481">
        <f t="shared" si="19"/>
        <v>0</v>
      </c>
      <c r="P276" s="481" t="str">
        <f t="shared" si="20"/>
        <v>Sin Valor</v>
      </c>
      <c r="Q276" s="482" t="s">
        <v>612</v>
      </c>
      <c r="R276" s="483">
        <f>IF(Q276=[1]Listas!F$4,[1]Listas!G$4,IF(Q276=[1]Listas!F$5,[1]Listas!G$5,IF(Q276=[1]Listas!F$6,[1]Listas!G$6,[1]Listas!G$7)))</f>
        <v>10</v>
      </c>
      <c r="S276" s="481">
        <f t="shared" si="21"/>
        <v>0</v>
      </c>
      <c r="T276" s="481" t="str">
        <f t="shared" si="15"/>
        <v>Mantener</v>
      </c>
      <c r="U276" s="481" t="str">
        <f>IF(S276&gt;=[1]Listas!AE$4,[1]Listas!AF$4,IF(S276&gt;=[1]Listas!AE$5,[1]Listas!AF$5,[1]Listas!AF$6))</f>
        <v>Aceptable</v>
      </c>
      <c r="V276" s="484">
        <v>1</v>
      </c>
      <c r="W276" s="484">
        <v>0</v>
      </c>
      <c r="X276" s="484">
        <v>0</v>
      </c>
      <c r="Y276" s="479" t="s">
        <v>629</v>
      </c>
      <c r="Z276" s="478" t="s">
        <v>604</v>
      </c>
      <c r="AA276" s="479"/>
      <c r="AB276" s="479"/>
      <c r="AC276" s="485" t="s">
        <v>630</v>
      </c>
      <c r="AD276" s="485" t="s">
        <v>631</v>
      </c>
      <c r="AE276" s="479"/>
    </row>
    <row r="277" spans="1:31" s="486" customFormat="1" ht="38.25" hidden="1" x14ac:dyDescent="0.2">
      <c r="A277" s="477"/>
      <c r="B277" s="477"/>
      <c r="C277" s="478" t="s">
        <v>604</v>
      </c>
      <c r="D277" s="478" t="s">
        <v>632</v>
      </c>
      <c r="E277" s="479" t="s">
        <v>633</v>
      </c>
      <c r="F277" s="478" t="s">
        <v>607</v>
      </c>
      <c r="G277" s="479" t="s">
        <v>634</v>
      </c>
      <c r="H277" s="479"/>
      <c r="I277" s="479"/>
      <c r="J277" s="479" t="s">
        <v>635</v>
      </c>
      <c r="K277" s="478" t="s">
        <v>610</v>
      </c>
      <c r="L277" s="480">
        <f>IF(K277=[1]Listas!B$4,[1]Listas!C$4,IF(K277=[1]Listas!B$5,[1]Listas!C$5,IF(K277=[1]Listas!B$6,[1]Listas!C$6,[1]Listas!C$7)))</f>
        <v>0</v>
      </c>
      <c r="M277" s="478" t="s">
        <v>636</v>
      </c>
      <c r="N277" s="480">
        <f>IF(M277=[1]Listas!D$4,[1]Listas!E$4,IF(M277=[1]Listas!D$5,[1]Listas!E$5,IF(M277=[1]Listas!D$6,[1]Listas!E$6,[1]Listas!E$7)))</f>
        <v>2</v>
      </c>
      <c r="O277" s="481">
        <f t="shared" si="19"/>
        <v>0</v>
      </c>
      <c r="P277" s="481" t="str">
        <f t="shared" si="20"/>
        <v>Sin Valor</v>
      </c>
      <c r="Q277" s="482" t="s">
        <v>612</v>
      </c>
      <c r="R277" s="483">
        <f>IF(Q277=[1]Listas!F$4,[1]Listas!G$4,IF(Q277=[1]Listas!F$5,[1]Listas!G$5,IF(Q277=[1]Listas!F$6,[1]Listas!G$6,[1]Listas!G$7)))</f>
        <v>10</v>
      </c>
      <c r="S277" s="481">
        <f t="shared" si="21"/>
        <v>0</v>
      </c>
      <c r="T277" s="481" t="str">
        <f t="shared" si="15"/>
        <v>Mantener</v>
      </c>
      <c r="U277" s="481" t="str">
        <f>IF(S277&gt;=[1]Listas!AE$4,[1]Listas!AF$4,IF(S277&gt;=[1]Listas!AE$5,[1]Listas!AF$5,[1]Listas!AF$6))</f>
        <v>Aceptable</v>
      </c>
      <c r="V277" s="484">
        <v>1</v>
      </c>
      <c r="W277" s="484">
        <v>0</v>
      </c>
      <c r="X277" s="484">
        <v>0</v>
      </c>
      <c r="Y277" s="479" t="s">
        <v>637</v>
      </c>
      <c r="Z277" s="478" t="s">
        <v>604</v>
      </c>
      <c r="AA277" s="479"/>
      <c r="AB277" s="479"/>
      <c r="AC277" s="491"/>
      <c r="AD277" s="485" t="s">
        <v>638</v>
      </c>
      <c r="AE277" s="479"/>
    </row>
    <row r="278" spans="1:31" s="486" customFormat="1" ht="38.25" hidden="1" x14ac:dyDescent="0.2">
      <c r="A278" s="477"/>
      <c r="B278" s="477"/>
      <c r="C278" s="478" t="s">
        <v>604</v>
      </c>
      <c r="D278" s="478" t="s">
        <v>718</v>
      </c>
      <c r="E278" s="479" t="s">
        <v>741</v>
      </c>
      <c r="F278" s="478" t="s">
        <v>607</v>
      </c>
      <c r="G278" s="479" t="s">
        <v>634</v>
      </c>
      <c r="H278" s="479"/>
      <c r="I278" s="479"/>
      <c r="J278" s="479" t="s">
        <v>635</v>
      </c>
      <c r="K278" s="478" t="s">
        <v>610</v>
      </c>
      <c r="L278" s="480">
        <f>IF(K278=[1]Listas!B$4,[1]Listas!C$4,IF(K278=[1]Listas!B$5,[1]Listas!C$5,IF(K278=[1]Listas!B$6,[1]Listas!C$6,[1]Listas!C$7)))</f>
        <v>0</v>
      </c>
      <c r="M278" s="478" t="s">
        <v>636</v>
      </c>
      <c r="N278" s="480">
        <f>IF(M278=[1]Listas!D$4,[1]Listas!E$4,IF(M278=[1]Listas!D$5,[1]Listas!E$5,IF(M278=[1]Listas!D$6,[1]Listas!E$6,[1]Listas!E$7)))</f>
        <v>2</v>
      </c>
      <c r="O278" s="481">
        <f>N278*L278</f>
        <v>0</v>
      </c>
      <c r="P278" s="481" t="str">
        <f>IF((O278&gt;=24),"Muy Alto",IF((O278&gt;=10),"Alto",IF((O278&gt;=6),"Medio",IF((O278&gt;=2),"Bajo","Sin Valor"))))</f>
        <v>Sin Valor</v>
      </c>
      <c r="Q278" s="482" t="s">
        <v>612</v>
      </c>
      <c r="R278" s="483">
        <f>IF(Q278=[1]Listas!F$4,[1]Listas!G$4,IF(Q278=[1]Listas!F$5,[1]Listas!G$5,IF(Q278=[1]Listas!F$6,[1]Listas!G$6,[1]Listas!G$7)))</f>
        <v>10</v>
      </c>
      <c r="S278" s="481">
        <f>+R278*O278</f>
        <v>0</v>
      </c>
      <c r="T278" s="481" t="str">
        <f t="shared" si="15"/>
        <v>Mantener</v>
      </c>
      <c r="U278" s="481" t="str">
        <f>IF(S278&gt;=[1]Listas!AE$4,[1]Listas!AF$4,IF(S278&gt;=[1]Listas!AE$5,[1]Listas!AF$5,[1]Listas!AF$6))</f>
        <v>Aceptable</v>
      </c>
      <c r="V278" s="484">
        <v>1</v>
      </c>
      <c r="W278" s="484">
        <v>0</v>
      </c>
      <c r="X278" s="484">
        <v>0</v>
      </c>
      <c r="Y278" s="479" t="s">
        <v>637</v>
      </c>
      <c r="Z278" s="478" t="s">
        <v>604</v>
      </c>
      <c r="AA278" s="479"/>
      <c r="AB278" s="479"/>
      <c r="AC278" s="491"/>
      <c r="AD278" s="485" t="s">
        <v>638</v>
      </c>
      <c r="AE278" s="479"/>
    </row>
    <row r="279" spans="1:31" s="486" customFormat="1" ht="76.5" hidden="1" x14ac:dyDescent="0.2">
      <c r="A279" s="477"/>
      <c r="B279" s="477"/>
      <c r="C279" s="478" t="s">
        <v>604</v>
      </c>
      <c r="D279" s="478" t="s">
        <v>639</v>
      </c>
      <c r="E279" s="479" t="s">
        <v>640</v>
      </c>
      <c r="F279" s="478" t="s">
        <v>641</v>
      </c>
      <c r="G279" s="479" t="s">
        <v>642</v>
      </c>
      <c r="H279" s="479" t="s">
        <v>643</v>
      </c>
      <c r="I279" s="479" t="s">
        <v>644</v>
      </c>
      <c r="J279" s="479"/>
      <c r="K279" s="478" t="s">
        <v>580</v>
      </c>
      <c r="L279" s="480">
        <f>IF(K279=[1]Listas!B$4,[1]Listas!C$4,IF(K279=[1]Listas!B$5,[1]Listas!C$5,IF(K279=[1]Listas!B$6,[1]Listas!C$6,[1]Listas!C$7)))</f>
        <v>2</v>
      </c>
      <c r="M279" s="478" t="s">
        <v>611</v>
      </c>
      <c r="N279" s="480">
        <f>IF(M279=[1]Listas!D$4,[1]Listas!E$4,IF(M279=[1]Listas!D$5,[1]Listas!E$5,IF(M279=[1]Listas!D$6,[1]Listas!E$6,[1]Listas!E$7)))</f>
        <v>3</v>
      </c>
      <c r="O279" s="481">
        <f t="shared" si="19"/>
        <v>6</v>
      </c>
      <c r="P279" s="481" t="str">
        <f t="shared" si="20"/>
        <v>Medio</v>
      </c>
      <c r="Q279" s="482" t="s">
        <v>645</v>
      </c>
      <c r="R279" s="483">
        <f>IF(Q279=[1]Listas!F$4,[1]Listas!G$4,IF(Q279=[1]Listas!F$5,[1]Listas!G$5,IF(Q279=[1]Listas!F$6,[1]Listas!G$6,[1]Listas!G$7)))</f>
        <v>25</v>
      </c>
      <c r="S279" s="481">
        <f t="shared" si="21"/>
        <v>150</v>
      </c>
      <c r="T279" s="481" t="str">
        <f t="shared" si="15"/>
        <v>Corregir</v>
      </c>
      <c r="U279" s="481" t="str">
        <f>IF(S279&gt;=[1]Listas!AE$4,[1]Listas!AF$4,IF(S279&gt;=[1]Listas!AE$5,[1]Listas!AF$5,[1]Listas!AF$6))</f>
        <v>Aceptable con control</v>
      </c>
      <c r="V279" s="484">
        <v>1</v>
      </c>
      <c r="W279" s="484">
        <v>0</v>
      </c>
      <c r="X279" s="484">
        <v>0</v>
      </c>
      <c r="Y279" s="479" t="s">
        <v>646</v>
      </c>
      <c r="Z279" s="478" t="s">
        <v>604</v>
      </c>
      <c r="AA279" s="479"/>
      <c r="AB279" s="479"/>
      <c r="AC279" s="479" t="s">
        <v>644</v>
      </c>
      <c r="AD279" s="485" t="s">
        <v>647</v>
      </c>
      <c r="AE279" s="479"/>
    </row>
    <row r="280" spans="1:31" s="486" customFormat="1" ht="76.5" hidden="1" x14ac:dyDescent="0.2">
      <c r="A280" s="477"/>
      <c r="B280" s="477"/>
      <c r="C280" s="478" t="s">
        <v>604</v>
      </c>
      <c r="D280" s="478" t="s">
        <v>648</v>
      </c>
      <c r="E280" s="479" t="s">
        <v>796</v>
      </c>
      <c r="F280" s="478" t="s">
        <v>641</v>
      </c>
      <c r="G280" s="479" t="s">
        <v>650</v>
      </c>
      <c r="H280" s="479"/>
      <c r="I280" s="479"/>
      <c r="J280" s="479" t="s">
        <v>651</v>
      </c>
      <c r="K280" s="478" t="s">
        <v>580</v>
      </c>
      <c r="L280" s="480">
        <f>IF(K280=[1]Listas!B$4,[1]Listas!C$4,IF(K280=[1]Listas!B$5,[1]Listas!C$5,IF(K280=[1]Listas!B$6,[1]Listas!C$6,[1]Listas!C$7)))</f>
        <v>2</v>
      </c>
      <c r="M280" s="478" t="s">
        <v>611</v>
      </c>
      <c r="N280" s="480">
        <f>IF(M280=[1]Listas!D$4,[1]Listas!E$4,IF(M280=[1]Listas!D$5,[1]Listas!E$5,IF(M280=[1]Listas!D$6,[1]Listas!E$6,[1]Listas!E$7)))</f>
        <v>3</v>
      </c>
      <c r="O280" s="481">
        <f t="shared" si="19"/>
        <v>6</v>
      </c>
      <c r="P280" s="481" t="str">
        <f t="shared" si="20"/>
        <v>Medio</v>
      </c>
      <c r="Q280" s="482" t="s">
        <v>645</v>
      </c>
      <c r="R280" s="483">
        <f>IF(Q280=[1]Listas!F$4,[1]Listas!G$4,IF(Q280=[1]Listas!F$5,[1]Listas!G$5,IF(Q280=[1]Listas!F$6,[1]Listas!G$6,[1]Listas!G$7)))</f>
        <v>25</v>
      </c>
      <c r="S280" s="481">
        <f t="shared" si="21"/>
        <v>150</v>
      </c>
      <c r="T280" s="481" t="str">
        <f t="shared" si="15"/>
        <v>Corregir</v>
      </c>
      <c r="U280" s="481" t="str">
        <f>IF(S280&gt;=[1]Listas!AE$4,[1]Listas!AF$4,IF(S280&gt;=[1]Listas!AE$5,[1]Listas!AF$5,[1]Listas!AF$6))</f>
        <v>Aceptable con control</v>
      </c>
      <c r="V280" s="484">
        <v>1</v>
      </c>
      <c r="W280" s="484">
        <v>0</v>
      </c>
      <c r="X280" s="484">
        <v>0</v>
      </c>
      <c r="Y280" s="479" t="s">
        <v>652</v>
      </c>
      <c r="Z280" s="478" t="s">
        <v>63</v>
      </c>
      <c r="AA280" s="479"/>
      <c r="AB280" s="479"/>
      <c r="AC280" s="479" t="s">
        <v>653</v>
      </c>
      <c r="AD280" s="485" t="s">
        <v>647</v>
      </c>
      <c r="AE280" s="479"/>
    </row>
    <row r="281" spans="1:31" s="486" customFormat="1" ht="76.5" hidden="1" x14ac:dyDescent="0.2">
      <c r="A281" s="477"/>
      <c r="B281" s="477"/>
      <c r="C281" s="478" t="s">
        <v>604</v>
      </c>
      <c r="D281" s="478" t="s">
        <v>693</v>
      </c>
      <c r="E281" s="479" t="s">
        <v>797</v>
      </c>
      <c r="F281" s="478" t="s">
        <v>641</v>
      </c>
      <c r="G281" s="479" t="s">
        <v>798</v>
      </c>
      <c r="H281" s="479"/>
      <c r="I281" s="479"/>
      <c r="J281" s="479" t="s">
        <v>651</v>
      </c>
      <c r="K281" s="478" t="s">
        <v>580</v>
      </c>
      <c r="L281" s="480">
        <f>IF(K281=[1]Listas!B$4,[1]Listas!C$4,IF(K281=[1]Listas!B$5,[1]Listas!C$5,IF(K281=[1]Listas!B$6,[1]Listas!C$6,[1]Listas!C$7)))</f>
        <v>2</v>
      </c>
      <c r="M281" s="478" t="s">
        <v>611</v>
      </c>
      <c r="N281" s="480">
        <f>IF(M281=[1]Listas!D$4,[1]Listas!E$4,IF(M281=[1]Listas!D$5,[1]Listas!E$5,IF(M281=[1]Listas!D$6,[1]Listas!E$6,[1]Listas!E$7)))</f>
        <v>3</v>
      </c>
      <c r="O281" s="481">
        <f>N281*L281</f>
        <v>6</v>
      </c>
      <c r="P281" s="481" t="str">
        <f>IF((O281&gt;=24),"Muy Alto",IF((O281&gt;=10),"Alto",IF((O281&gt;=6),"Medio",IF((O281&gt;=2),"Bajo","Sin Valor"))))</f>
        <v>Medio</v>
      </c>
      <c r="Q281" s="482" t="s">
        <v>645</v>
      </c>
      <c r="R281" s="483">
        <f>IF(Q281=[1]Listas!F$4,[1]Listas!G$4,IF(Q281=[1]Listas!F$5,[1]Listas!G$5,IF(Q281=[1]Listas!F$6,[1]Listas!G$6,[1]Listas!G$7)))</f>
        <v>25</v>
      </c>
      <c r="S281" s="481">
        <f>+R281*O281</f>
        <v>150</v>
      </c>
      <c r="T281" s="481" t="str">
        <f t="shared" si="15"/>
        <v>Corregir</v>
      </c>
      <c r="U281" s="481" t="str">
        <f>IF(S281&gt;=[1]Listas!AE$4,[1]Listas!AF$4,IF(S281&gt;=[1]Listas!AE$5,[1]Listas!AF$5,[1]Listas!AF$6))</f>
        <v>Aceptable con control</v>
      </c>
      <c r="V281" s="484">
        <v>1</v>
      </c>
      <c r="W281" s="484">
        <v>0</v>
      </c>
      <c r="X281" s="484">
        <v>0</v>
      </c>
      <c r="Y281" s="479" t="s">
        <v>652</v>
      </c>
      <c r="Z281" s="478" t="s">
        <v>63</v>
      </c>
      <c r="AA281" s="479"/>
      <c r="AB281" s="479"/>
      <c r="AC281" s="479"/>
      <c r="AD281" s="485" t="s">
        <v>647</v>
      </c>
      <c r="AE281" s="479"/>
    </row>
    <row r="282" spans="1:31" s="486" customFormat="1" ht="38.25" hidden="1" x14ac:dyDescent="0.2">
      <c r="A282" s="477"/>
      <c r="B282" s="477"/>
      <c r="C282" s="478" t="s">
        <v>604</v>
      </c>
      <c r="D282" s="478" t="s">
        <v>654</v>
      </c>
      <c r="E282" s="479" t="s">
        <v>655</v>
      </c>
      <c r="F282" s="478" t="s">
        <v>656</v>
      </c>
      <c r="G282" s="479" t="s">
        <v>657</v>
      </c>
      <c r="H282" s="479" t="s">
        <v>658</v>
      </c>
      <c r="I282" s="479"/>
      <c r="J282" s="479"/>
      <c r="K282" s="478" t="s">
        <v>610</v>
      </c>
      <c r="L282" s="480">
        <f>IF(K282=[1]Listas!B$4,[1]Listas!C$4,IF(K282=[1]Listas!B$5,[1]Listas!C$5,IF(K282=[1]Listas!B$6,[1]Listas!C$6,[1]Listas!C$7)))</f>
        <v>0</v>
      </c>
      <c r="M282" s="478" t="s">
        <v>611</v>
      </c>
      <c r="N282" s="480">
        <f>IF(M282=[1]Listas!D$4,[1]Listas!E$4,IF(M282=[1]Listas!D$5,[1]Listas!E$5,IF(M282=[1]Listas!D$6,[1]Listas!E$6,[1]Listas!E$7)))</f>
        <v>3</v>
      </c>
      <c r="O282" s="481">
        <f t="shared" si="19"/>
        <v>0</v>
      </c>
      <c r="P282" s="481" t="str">
        <f t="shared" si="20"/>
        <v>Sin Valor</v>
      </c>
      <c r="Q282" s="482" t="s">
        <v>645</v>
      </c>
      <c r="R282" s="483">
        <f>IF(Q282=[1]Listas!F$4,[1]Listas!G$4,IF(Q282=[1]Listas!F$5,[1]Listas!G$5,IF(Q282=[1]Listas!F$6,[1]Listas!G$6,[1]Listas!G$7)))</f>
        <v>25</v>
      </c>
      <c r="S282" s="481">
        <f t="shared" si="21"/>
        <v>0</v>
      </c>
      <c r="T282" s="481" t="str">
        <f t="shared" si="15"/>
        <v>Mantener</v>
      </c>
      <c r="U282" s="481" t="str">
        <f>IF(S282&gt;=[1]Listas!AE$4,[1]Listas!AF$4,IF(S282&gt;=[1]Listas!AE$5,[1]Listas!AF$5,[1]Listas!AF$6))</f>
        <v>Aceptable</v>
      </c>
      <c r="V282" s="484">
        <v>1</v>
      </c>
      <c r="W282" s="484">
        <v>0</v>
      </c>
      <c r="X282" s="484">
        <v>0</v>
      </c>
      <c r="Y282" s="479" t="s">
        <v>659</v>
      </c>
      <c r="Z282" s="478" t="s">
        <v>63</v>
      </c>
      <c r="AA282" s="479"/>
      <c r="AB282" s="479"/>
      <c r="AC282" s="491"/>
      <c r="AD282" s="479" t="s">
        <v>660</v>
      </c>
      <c r="AE282" s="491"/>
    </row>
    <row r="283" spans="1:31" s="486" customFormat="1" ht="38.25" hidden="1" x14ac:dyDescent="0.2">
      <c r="A283" s="477"/>
      <c r="B283" s="477"/>
      <c r="C283" s="478" t="s">
        <v>604</v>
      </c>
      <c r="D283" s="478" t="s">
        <v>661</v>
      </c>
      <c r="E283" s="479" t="s">
        <v>662</v>
      </c>
      <c r="F283" s="478" t="s">
        <v>663</v>
      </c>
      <c r="G283" s="479" t="s">
        <v>664</v>
      </c>
      <c r="H283" s="479"/>
      <c r="I283" s="479"/>
      <c r="J283" s="479"/>
      <c r="K283" s="478" t="s">
        <v>610</v>
      </c>
      <c r="L283" s="480">
        <f>IF(K283=[1]Listas!B$4,[1]Listas!C$4,IF(K283=[1]Listas!B$5,[1]Listas!C$5,IF(K283=[1]Listas!B$6,[1]Listas!C$6,[1]Listas!C$7)))</f>
        <v>0</v>
      </c>
      <c r="M283" s="478" t="s">
        <v>665</v>
      </c>
      <c r="N283" s="480">
        <f>IF(M283=[1]Listas!D$4,[1]Listas!E$4,IF(M283=[1]Listas!D$5,[1]Listas!E$5,IF(M283=[1]Listas!D$6,[1]Listas!E$6,[1]Listas!E$7)))</f>
        <v>1</v>
      </c>
      <c r="O283" s="481">
        <f t="shared" si="19"/>
        <v>0</v>
      </c>
      <c r="P283" s="481" t="str">
        <f t="shared" si="20"/>
        <v>Sin Valor</v>
      </c>
      <c r="Q283" s="482" t="s">
        <v>612</v>
      </c>
      <c r="R283" s="483">
        <f>IF(Q283=[1]Listas!F$4,[1]Listas!G$4,IF(Q283=[1]Listas!F$5,[1]Listas!G$5,IF(Q283=[1]Listas!F$6,[1]Listas!G$6,[1]Listas!G$7)))</f>
        <v>10</v>
      </c>
      <c r="S283" s="481">
        <f t="shared" si="21"/>
        <v>0</v>
      </c>
      <c r="T283" s="481" t="str">
        <f t="shared" si="15"/>
        <v>Mantener</v>
      </c>
      <c r="U283" s="481" t="str">
        <f>IF(S283&gt;=[1]Listas!AE$4,[1]Listas!AF$4,IF(S283&gt;=[1]Listas!AE$5,[1]Listas!AF$5,[1]Listas!AF$6))</f>
        <v>Aceptable</v>
      </c>
      <c r="V283" s="484">
        <v>1</v>
      </c>
      <c r="W283" s="484">
        <v>0</v>
      </c>
      <c r="X283" s="484">
        <v>0</v>
      </c>
      <c r="Y283" s="479" t="s">
        <v>664</v>
      </c>
      <c r="Z283" s="478" t="s">
        <v>604</v>
      </c>
      <c r="AA283" s="479"/>
      <c r="AB283" s="479"/>
      <c r="AC283" s="479"/>
      <c r="AD283" s="479" t="s">
        <v>666</v>
      </c>
      <c r="AE283" s="479"/>
    </row>
    <row r="284" spans="1:31" s="486" customFormat="1" ht="38.25" hidden="1" x14ac:dyDescent="0.2">
      <c r="A284" s="477"/>
      <c r="B284" s="477"/>
      <c r="C284" s="478" t="s">
        <v>604</v>
      </c>
      <c r="D284" s="478" t="s">
        <v>667</v>
      </c>
      <c r="E284" s="479" t="s">
        <v>668</v>
      </c>
      <c r="F284" s="478" t="s">
        <v>663</v>
      </c>
      <c r="G284" s="479" t="s">
        <v>669</v>
      </c>
      <c r="H284" s="479"/>
      <c r="I284" s="479" t="s">
        <v>670</v>
      </c>
      <c r="J284" s="479"/>
      <c r="K284" s="478" t="s">
        <v>610</v>
      </c>
      <c r="L284" s="480">
        <f>IF(K284=[1]Listas!B$4,[1]Listas!C$4,IF(K284=[1]Listas!B$5,[1]Listas!C$5,IF(K284=[1]Listas!B$6,[1]Listas!C$6,[1]Listas!C$7)))</f>
        <v>0</v>
      </c>
      <c r="M284" s="478" t="s">
        <v>665</v>
      </c>
      <c r="N284" s="480">
        <f>IF(M284=[1]Listas!D$4,[1]Listas!E$4,IF(M284=[1]Listas!D$5,[1]Listas!E$5,IF(M284=[1]Listas!D$6,[1]Listas!E$6,[1]Listas!E$7)))</f>
        <v>1</v>
      </c>
      <c r="O284" s="481">
        <f t="shared" si="19"/>
        <v>0</v>
      </c>
      <c r="P284" s="481" t="str">
        <f t="shared" si="20"/>
        <v>Sin Valor</v>
      </c>
      <c r="Q284" s="482" t="s">
        <v>612</v>
      </c>
      <c r="R284" s="483">
        <f>IF(Q284=[1]Listas!F$4,[1]Listas!G$4,IF(Q284=[1]Listas!F$5,[1]Listas!G$5,IF(Q284=[1]Listas!F$6,[1]Listas!G$6,[1]Listas!G$7)))</f>
        <v>10</v>
      </c>
      <c r="S284" s="481">
        <f t="shared" si="21"/>
        <v>0</v>
      </c>
      <c r="T284" s="481" t="str">
        <f t="shared" si="15"/>
        <v>Mantener</v>
      </c>
      <c r="U284" s="481" t="str">
        <f>IF(S284&gt;=[1]Listas!AE$4,[1]Listas!AF$4,IF(S284&gt;=[1]Listas!AE$5,[1]Listas!AF$5,[1]Listas!AF$6))</f>
        <v>Aceptable</v>
      </c>
      <c r="V284" s="484">
        <v>1</v>
      </c>
      <c r="W284" s="484">
        <v>0</v>
      </c>
      <c r="X284" s="484">
        <v>0</v>
      </c>
      <c r="Y284" s="479" t="s">
        <v>669</v>
      </c>
      <c r="Z284" s="478" t="s">
        <v>604</v>
      </c>
      <c r="AA284" s="479"/>
      <c r="AB284" s="479"/>
      <c r="AC284" s="479" t="s">
        <v>671</v>
      </c>
      <c r="AD284" s="479"/>
      <c r="AE284" s="479"/>
    </row>
    <row r="285" spans="1:31" s="486" customFormat="1" ht="51" hidden="1" x14ac:dyDescent="0.2">
      <c r="A285" s="477"/>
      <c r="B285" s="477"/>
      <c r="C285" s="478" t="s">
        <v>604</v>
      </c>
      <c r="D285" s="478" t="s">
        <v>672</v>
      </c>
      <c r="E285" s="479" t="s">
        <v>673</v>
      </c>
      <c r="F285" s="478" t="s">
        <v>656</v>
      </c>
      <c r="G285" s="479" t="s">
        <v>674</v>
      </c>
      <c r="H285" s="479"/>
      <c r="I285" s="479" t="s">
        <v>675</v>
      </c>
      <c r="J285" s="479"/>
      <c r="K285" s="478" t="s">
        <v>610</v>
      </c>
      <c r="L285" s="480">
        <f>IF(K285=[1]Listas!B$4,[1]Listas!C$4,IF(K285=[1]Listas!B$5,[1]Listas!C$5,IF(K285=[1]Listas!B$6,[1]Listas!C$6,[1]Listas!C$7)))</f>
        <v>0</v>
      </c>
      <c r="M285" s="478" t="s">
        <v>665</v>
      </c>
      <c r="N285" s="480">
        <f>IF(M285=[1]Listas!D$4,[1]Listas!E$4,IF(M285=[1]Listas!D$5,[1]Listas!E$5,IF(M285=[1]Listas!D$6,[1]Listas!E$6,[1]Listas!E$7)))</f>
        <v>1</v>
      </c>
      <c r="O285" s="481">
        <f t="shared" si="19"/>
        <v>0</v>
      </c>
      <c r="P285" s="481" t="str">
        <f t="shared" si="20"/>
        <v>Sin Valor</v>
      </c>
      <c r="Q285" s="482" t="s">
        <v>676</v>
      </c>
      <c r="R285" s="483">
        <f>IF(Q285=[1]Listas!F$4,[1]Listas!G$4,IF(Q285=[1]Listas!F$5,[1]Listas!G$5,IF(Q285=[1]Listas!F$6,[1]Listas!G$6,[1]Listas!G$7)))</f>
        <v>100</v>
      </c>
      <c r="S285" s="481">
        <f t="shared" si="21"/>
        <v>0</v>
      </c>
      <c r="T285" s="481" t="str">
        <f t="shared" si="15"/>
        <v>Mantener</v>
      </c>
      <c r="U285" s="481" t="str">
        <f>IF(S285&gt;=[1]Listas!AE$4,[1]Listas!AF$4,IF(S285&gt;=[1]Listas!AE$5,[1]Listas!AF$5,[1]Listas!AF$6))</f>
        <v>Aceptable</v>
      </c>
      <c r="V285" s="484">
        <v>1</v>
      </c>
      <c r="W285" s="484">
        <v>0</v>
      </c>
      <c r="X285" s="484">
        <v>0</v>
      </c>
      <c r="Y285" s="479" t="s">
        <v>677</v>
      </c>
      <c r="Z285" s="478" t="s">
        <v>604</v>
      </c>
      <c r="AA285" s="479"/>
      <c r="AB285" s="479"/>
      <c r="AC285" s="479"/>
      <c r="AD285" s="479" t="s">
        <v>678</v>
      </c>
      <c r="AE285" s="479"/>
    </row>
    <row r="286" spans="1:31" ht="51" hidden="1" x14ac:dyDescent="0.2">
      <c r="A286" s="477" t="s">
        <v>799</v>
      </c>
      <c r="B286" s="477" t="s">
        <v>603</v>
      </c>
      <c r="C286" s="478" t="s">
        <v>604</v>
      </c>
      <c r="D286" s="478" t="s">
        <v>605</v>
      </c>
      <c r="E286" s="479" t="s">
        <v>606</v>
      </c>
      <c r="F286" s="478" t="s">
        <v>607</v>
      </c>
      <c r="G286" s="479" t="s">
        <v>608</v>
      </c>
      <c r="H286" s="479" t="s">
        <v>609</v>
      </c>
      <c r="I286" s="479"/>
      <c r="J286" s="479"/>
      <c r="K286" s="478" t="s">
        <v>610</v>
      </c>
      <c r="L286" s="480">
        <f>IF(K286=[1]Listas!B$4,[1]Listas!C$4,IF(K286=[1]Listas!B$5,[1]Listas!C$5,IF(K286=[1]Listas!B$6,[1]Listas!C$6,[1]Listas!C$7)))</f>
        <v>0</v>
      </c>
      <c r="M286" s="478" t="s">
        <v>611</v>
      </c>
      <c r="N286" s="480">
        <f>IF(M286=[1]Listas!D$4,[1]Listas!E$4,IF(M286=[1]Listas!D$5,[1]Listas!E$5,IF(M286=[1]Listas!D$6,[1]Listas!E$6,[1]Listas!E$7)))</f>
        <v>3</v>
      </c>
      <c r="O286" s="481">
        <f t="shared" si="19"/>
        <v>0</v>
      </c>
      <c r="P286" s="481" t="str">
        <f t="shared" si="20"/>
        <v>Sin Valor</v>
      </c>
      <c r="Q286" s="482" t="s">
        <v>612</v>
      </c>
      <c r="R286" s="483">
        <f>IF(Q286=[1]Listas!F$4,[1]Listas!G$4,IF(Q286=[1]Listas!F$5,[1]Listas!G$5,IF(Q286=[1]Listas!F$6,[1]Listas!G$6,[1]Listas!G$7)))</f>
        <v>10</v>
      </c>
      <c r="S286" s="481">
        <f t="shared" si="21"/>
        <v>0</v>
      </c>
      <c r="T286" s="481" t="str">
        <f t="shared" si="15"/>
        <v>Mantener</v>
      </c>
      <c r="U286" s="481" t="str">
        <f>IF(S286&gt;=[1]Listas!AE$4,[1]Listas!AF$4,IF(S286&gt;=[1]Listas!AE$5,[1]Listas!AF$5,[1]Listas!AF$6))</f>
        <v>Aceptable</v>
      </c>
      <c r="V286" s="484">
        <v>3</v>
      </c>
      <c r="W286" s="484">
        <v>0</v>
      </c>
      <c r="X286" s="484">
        <v>0</v>
      </c>
      <c r="Y286" s="479" t="s">
        <v>613</v>
      </c>
      <c r="Z286" s="478" t="s">
        <v>604</v>
      </c>
      <c r="AA286" s="479"/>
      <c r="AB286" s="479"/>
      <c r="AC286" s="479"/>
      <c r="AD286" s="485" t="s">
        <v>614</v>
      </c>
      <c r="AE286" s="479"/>
    </row>
    <row r="287" spans="1:31" ht="89.25" hidden="1" x14ac:dyDescent="0.2">
      <c r="A287" s="477"/>
      <c r="B287" s="477"/>
      <c r="C287" s="478" t="s">
        <v>604</v>
      </c>
      <c r="D287" s="478" t="s">
        <v>605</v>
      </c>
      <c r="E287" s="479" t="s">
        <v>615</v>
      </c>
      <c r="F287" s="478" t="s">
        <v>607</v>
      </c>
      <c r="G287" s="479" t="s">
        <v>616</v>
      </c>
      <c r="H287" s="487" t="s">
        <v>617</v>
      </c>
      <c r="I287" s="487" t="s">
        <v>618</v>
      </c>
      <c r="J287" s="487" t="s">
        <v>619</v>
      </c>
      <c r="K287" s="478" t="s">
        <v>580</v>
      </c>
      <c r="L287" s="480">
        <f>IF(K287=[1]Listas!B$4,[1]Listas!C$4,IF(K287=[1]Listas!B$5,[1]Listas!C$5,IF(K287=[1]Listas!B$6,[1]Listas!C$6,[1]Listas!C$7)))</f>
        <v>2</v>
      </c>
      <c r="M287" s="478" t="s">
        <v>620</v>
      </c>
      <c r="N287" s="480">
        <f>IF(M287=[1]Listas!D$4,[1]Listas!E$4,IF(M287=[1]Listas!D$5,[1]Listas!E$5,IF(M287=[1]Listas!D$6,[1]Listas!E$6,[1]Listas!E$7)))</f>
        <v>4</v>
      </c>
      <c r="O287" s="481">
        <f>N287*L287</f>
        <v>8</v>
      </c>
      <c r="P287" s="481" t="str">
        <f>IF((O287&gt;=24),"Muy Alto",IF((O287&gt;=10),"Alto",IF((O287&gt;=6),"Medio",IF((O287&gt;=2),"Bajo","Sin Valor"))))</f>
        <v>Medio</v>
      </c>
      <c r="Q287" s="482" t="s">
        <v>621</v>
      </c>
      <c r="R287" s="483">
        <f>IF(Q287=[1]Listas!F$4,[1]Listas!G$4,IF(Q287=[1]Listas!F$5,[1]Listas!G$5,IF(Q287=[1]Listas!F$6,[1]Listas!G$6,[1]Listas!G$7)))</f>
        <v>60</v>
      </c>
      <c r="S287" s="481">
        <f>+R287*O287</f>
        <v>480</v>
      </c>
      <c r="T287" s="481" t="str">
        <f>IF((S287&gt;=600),"Crítico",IF((S287&gt;=150),"Corregir",IF((S287&gt;=40),"Mejorar",IF((S287&lt;=20),"Mantener"))))</f>
        <v>Corregir</v>
      </c>
      <c r="U287" s="481" t="str">
        <f>IF(S287&gt;=[1]Listas!AE$4,[1]Listas!AF$4,IF(S287&gt;=[1]Listas!AE$5,[1]Listas!AF$5,[1]Listas!AF$6))</f>
        <v>Aceptable con control</v>
      </c>
      <c r="V287" s="484">
        <v>1</v>
      </c>
      <c r="W287" s="484">
        <v>0</v>
      </c>
      <c r="X287" s="484">
        <v>0</v>
      </c>
      <c r="Y287" s="479" t="s">
        <v>622</v>
      </c>
      <c r="Z287" s="478" t="s">
        <v>604</v>
      </c>
      <c r="AA287" s="479"/>
      <c r="AB287" s="479"/>
      <c r="AC287" s="479"/>
      <c r="AD287" s="488" t="s">
        <v>623</v>
      </c>
      <c r="AE287" s="489" t="s">
        <v>624</v>
      </c>
    </row>
    <row r="288" spans="1:31" ht="51" hidden="1" x14ac:dyDescent="0.2">
      <c r="A288" s="477"/>
      <c r="B288" s="477"/>
      <c r="C288" s="478" t="s">
        <v>604</v>
      </c>
      <c r="D288" s="478" t="s">
        <v>625</v>
      </c>
      <c r="E288" s="479" t="s">
        <v>626</v>
      </c>
      <c r="F288" s="478" t="s">
        <v>607</v>
      </c>
      <c r="G288" s="479" t="s">
        <v>627</v>
      </c>
      <c r="H288" s="479" t="s">
        <v>628</v>
      </c>
      <c r="I288" s="479"/>
      <c r="J288" s="479"/>
      <c r="K288" s="478" t="s">
        <v>610</v>
      </c>
      <c r="L288" s="480">
        <f>IF(K288=[1]Listas!B$4,[1]Listas!C$4,IF(K288=[1]Listas!B$5,[1]Listas!C$5,IF(K288=[1]Listas!B$6,[1]Listas!C$6,[1]Listas!C$7)))</f>
        <v>0</v>
      </c>
      <c r="M288" s="478" t="s">
        <v>620</v>
      </c>
      <c r="N288" s="480">
        <f>IF(M288=[1]Listas!D$4,[1]Listas!E$4,IF(M288=[1]Listas!D$5,[1]Listas!E$5,IF(M288=[1]Listas!D$6,[1]Listas!E$6,[1]Listas!E$7)))</f>
        <v>4</v>
      </c>
      <c r="O288" s="481">
        <f t="shared" si="19"/>
        <v>0</v>
      </c>
      <c r="P288" s="481" t="str">
        <f t="shared" si="20"/>
        <v>Sin Valor</v>
      </c>
      <c r="Q288" s="482" t="s">
        <v>612</v>
      </c>
      <c r="R288" s="483">
        <f>IF(Q288=[1]Listas!F$4,[1]Listas!G$4,IF(Q288=[1]Listas!F$5,[1]Listas!G$5,IF(Q288=[1]Listas!F$6,[1]Listas!G$6,[1]Listas!G$7)))</f>
        <v>10</v>
      </c>
      <c r="S288" s="481">
        <f t="shared" si="21"/>
        <v>0</v>
      </c>
      <c r="T288" s="481" t="str">
        <f t="shared" si="15"/>
        <v>Mantener</v>
      </c>
      <c r="U288" s="481" t="str">
        <f>IF(S288&gt;=[1]Listas!AE$4,[1]Listas!AF$4,IF(S288&gt;=[1]Listas!AE$5,[1]Listas!AF$5,[1]Listas!AF$6))</f>
        <v>Aceptable</v>
      </c>
      <c r="V288" s="484">
        <v>3</v>
      </c>
      <c r="W288" s="484">
        <v>0</v>
      </c>
      <c r="X288" s="484">
        <v>0</v>
      </c>
      <c r="Y288" s="479" t="s">
        <v>629</v>
      </c>
      <c r="Z288" s="478" t="s">
        <v>604</v>
      </c>
      <c r="AA288" s="479"/>
      <c r="AB288" s="479"/>
      <c r="AC288" s="485" t="s">
        <v>630</v>
      </c>
      <c r="AD288" s="485" t="s">
        <v>631</v>
      </c>
      <c r="AE288" s="479"/>
    </row>
    <row r="289" spans="1:31" ht="38.25" hidden="1" x14ac:dyDescent="0.2">
      <c r="A289" s="477"/>
      <c r="B289" s="477"/>
      <c r="C289" s="478" t="s">
        <v>604</v>
      </c>
      <c r="D289" s="478" t="s">
        <v>632</v>
      </c>
      <c r="E289" s="479" t="s">
        <v>633</v>
      </c>
      <c r="F289" s="478" t="s">
        <v>607</v>
      </c>
      <c r="G289" s="479" t="s">
        <v>634</v>
      </c>
      <c r="H289" s="479"/>
      <c r="I289" s="479"/>
      <c r="J289" s="479" t="s">
        <v>635</v>
      </c>
      <c r="K289" s="478" t="s">
        <v>610</v>
      </c>
      <c r="L289" s="480">
        <f>IF(K289=[1]Listas!B$4,[1]Listas!C$4,IF(K289=[1]Listas!B$5,[1]Listas!C$5,IF(K289=[1]Listas!B$6,[1]Listas!C$6,[1]Listas!C$7)))</f>
        <v>0</v>
      </c>
      <c r="M289" s="478" t="s">
        <v>636</v>
      </c>
      <c r="N289" s="480">
        <f>IF(M289=[1]Listas!D$4,[1]Listas!E$4,IF(M289=[1]Listas!D$5,[1]Listas!E$5,IF(M289=[1]Listas!D$6,[1]Listas!E$6,[1]Listas!E$7)))</f>
        <v>2</v>
      </c>
      <c r="O289" s="481">
        <f t="shared" si="19"/>
        <v>0</v>
      </c>
      <c r="P289" s="481" t="str">
        <f t="shared" si="20"/>
        <v>Sin Valor</v>
      </c>
      <c r="Q289" s="482" t="s">
        <v>612</v>
      </c>
      <c r="R289" s="483">
        <f>IF(Q289=[1]Listas!F$4,[1]Listas!G$4,IF(Q289=[1]Listas!F$5,[1]Listas!G$5,IF(Q289=[1]Listas!F$6,[1]Listas!G$6,[1]Listas!G$7)))</f>
        <v>10</v>
      </c>
      <c r="S289" s="481">
        <f t="shared" si="21"/>
        <v>0</v>
      </c>
      <c r="T289" s="481" t="str">
        <f t="shared" si="15"/>
        <v>Mantener</v>
      </c>
      <c r="U289" s="481" t="str">
        <f>IF(S289&gt;=[1]Listas!AE$4,[1]Listas!AF$4,IF(S289&gt;=[1]Listas!AE$5,[1]Listas!AF$5,[1]Listas!AF$6))</f>
        <v>Aceptable</v>
      </c>
      <c r="V289" s="484">
        <v>3</v>
      </c>
      <c r="W289" s="484">
        <v>0</v>
      </c>
      <c r="X289" s="484">
        <v>0</v>
      </c>
      <c r="Y289" s="479" t="s">
        <v>637</v>
      </c>
      <c r="Z289" s="478" t="s">
        <v>604</v>
      </c>
      <c r="AA289" s="479"/>
      <c r="AB289" s="479"/>
      <c r="AC289" s="491"/>
      <c r="AD289" s="485" t="s">
        <v>638</v>
      </c>
      <c r="AE289" s="479"/>
    </row>
    <row r="290" spans="1:31" ht="38.25" hidden="1" x14ac:dyDescent="0.2">
      <c r="A290" s="477"/>
      <c r="B290" s="477"/>
      <c r="C290" s="478" t="s">
        <v>604</v>
      </c>
      <c r="D290" s="478" t="s">
        <v>718</v>
      </c>
      <c r="E290" s="479" t="s">
        <v>741</v>
      </c>
      <c r="F290" s="478" t="s">
        <v>607</v>
      </c>
      <c r="G290" s="479" t="s">
        <v>634</v>
      </c>
      <c r="H290" s="479"/>
      <c r="I290" s="479"/>
      <c r="J290" s="479" t="s">
        <v>635</v>
      </c>
      <c r="K290" s="478" t="s">
        <v>610</v>
      </c>
      <c r="L290" s="480">
        <f>IF(K290=[1]Listas!B$4,[1]Listas!C$4,IF(K290=[1]Listas!B$5,[1]Listas!C$5,IF(K290=[1]Listas!B$6,[1]Listas!C$6,[1]Listas!C$7)))</f>
        <v>0</v>
      </c>
      <c r="M290" s="478" t="s">
        <v>636</v>
      </c>
      <c r="N290" s="480">
        <f>IF(M290=[1]Listas!D$4,[1]Listas!E$4,IF(M290=[1]Listas!D$5,[1]Listas!E$5,IF(M290=[1]Listas!D$6,[1]Listas!E$6,[1]Listas!E$7)))</f>
        <v>2</v>
      </c>
      <c r="O290" s="481">
        <f t="shared" si="19"/>
        <v>0</v>
      </c>
      <c r="P290" s="481" t="str">
        <f t="shared" si="20"/>
        <v>Sin Valor</v>
      </c>
      <c r="Q290" s="482" t="s">
        <v>612</v>
      </c>
      <c r="R290" s="483">
        <f>IF(Q290=[1]Listas!F$4,[1]Listas!G$4,IF(Q290=[1]Listas!F$5,[1]Listas!G$5,IF(Q290=[1]Listas!F$6,[1]Listas!G$6,[1]Listas!G$7)))</f>
        <v>10</v>
      </c>
      <c r="S290" s="481">
        <f t="shared" si="21"/>
        <v>0</v>
      </c>
      <c r="T290" s="481" t="str">
        <f t="shared" si="15"/>
        <v>Mantener</v>
      </c>
      <c r="U290" s="481" t="str">
        <f>IF(S290&gt;=[1]Listas!AE$4,[1]Listas!AF$4,IF(S290&gt;=[1]Listas!AE$5,[1]Listas!AF$5,[1]Listas!AF$6))</f>
        <v>Aceptable</v>
      </c>
      <c r="V290" s="484">
        <v>3</v>
      </c>
      <c r="W290" s="484">
        <v>0</v>
      </c>
      <c r="X290" s="484">
        <v>0</v>
      </c>
      <c r="Y290" s="479" t="s">
        <v>637</v>
      </c>
      <c r="Z290" s="478" t="s">
        <v>604</v>
      </c>
      <c r="AA290" s="479"/>
      <c r="AB290" s="479"/>
      <c r="AC290" s="491"/>
      <c r="AD290" s="485" t="s">
        <v>638</v>
      </c>
      <c r="AE290" s="479"/>
    </row>
    <row r="291" spans="1:31" ht="76.5" hidden="1" x14ac:dyDescent="0.2">
      <c r="A291" s="477"/>
      <c r="B291" s="477"/>
      <c r="C291" s="478" t="s">
        <v>604</v>
      </c>
      <c r="D291" s="478" t="s">
        <v>639</v>
      </c>
      <c r="E291" s="479" t="s">
        <v>640</v>
      </c>
      <c r="F291" s="478" t="s">
        <v>641</v>
      </c>
      <c r="G291" s="479" t="s">
        <v>642</v>
      </c>
      <c r="H291" s="479" t="s">
        <v>643</v>
      </c>
      <c r="I291" s="479" t="s">
        <v>644</v>
      </c>
      <c r="J291" s="479"/>
      <c r="K291" s="478" t="s">
        <v>580</v>
      </c>
      <c r="L291" s="480">
        <f>IF(K291=[1]Listas!B$4,[1]Listas!C$4,IF(K291=[1]Listas!B$5,[1]Listas!C$5,IF(K291=[1]Listas!B$6,[1]Listas!C$6,[1]Listas!C$7)))</f>
        <v>2</v>
      </c>
      <c r="M291" s="478" t="s">
        <v>611</v>
      </c>
      <c r="N291" s="480">
        <f>IF(M291=[1]Listas!D$4,[1]Listas!E$4,IF(M291=[1]Listas!D$5,[1]Listas!E$5,IF(M291=[1]Listas!D$6,[1]Listas!E$6,[1]Listas!E$7)))</f>
        <v>3</v>
      </c>
      <c r="O291" s="481">
        <f t="shared" si="19"/>
        <v>6</v>
      </c>
      <c r="P291" s="481" t="str">
        <f t="shared" si="20"/>
        <v>Medio</v>
      </c>
      <c r="Q291" s="482" t="s">
        <v>645</v>
      </c>
      <c r="R291" s="483">
        <f>IF(Q291=[1]Listas!F$4,[1]Listas!G$4,IF(Q291=[1]Listas!F$5,[1]Listas!G$5,IF(Q291=[1]Listas!F$6,[1]Listas!G$6,[1]Listas!G$7)))</f>
        <v>25</v>
      </c>
      <c r="S291" s="481">
        <f t="shared" si="21"/>
        <v>150</v>
      </c>
      <c r="T291" s="481" t="str">
        <f t="shared" si="15"/>
        <v>Corregir</v>
      </c>
      <c r="U291" s="481" t="str">
        <f>IF(S291&gt;=[1]Listas!AE$4,[1]Listas!AF$4,IF(S291&gt;=[1]Listas!AE$5,[1]Listas!AF$5,[1]Listas!AF$6))</f>
        <v>Aceptable con control</v>
      </c>
      <c r="V291" s="484">
        <v>3</v>
      </c>
      <c r="W291" s="484">
        <v>0</v>
      </c>
      <c r="X291" s="484">
        <v>0</v>
      </c>
      <c r="Y291" s="479" t="s">
        <v>646</v>
      </c>
      <c r="Z291" s="478" t="s">
        <v>604</v>
      </c>
      <c r="AA291" s="479"/>
      <c r="AB291" s="479"/>
      <c r="AC291" s="479" t="s">
        <v>644</v>
      </c>
      <c r="AD291" s="485" t="s">
        <v>647</v>
      </c>
      <c r="AE291" s="479"/>
    </row>
    <row r="292" spans="1:31" ht="76.5" hidden="1" x14ac:dyDescent="0.2">
      <c r="A292" s="477"/>
      <c r="B292" s="477"/>
      <c r="C292" s="478" t="s">
        <v>604</v>
      </c>
      <c r="D292" s="478" t="s">
        <v>648</v>
      </c>
      <c r="E292" s="479" t="s">
        <v>796</v>
      </c>
      <c r="F292" s="478" t="s">
        <v>641</v>
      </c>
      <c r="G292" s="479" t="s">
        <v>650</v>
      </c>
      <c r="H292" s="479"/>
      <c r="I292" s="479"/>
      <c r="J292" s="479" t="s">
        <v>651</v>
      </c>
      <c r="K292" s="478" t="s">
        <v>580</v>
      </c>
      <c r="L292" s="480">
        <f>IF(K292=[1]Listas!B$4,[1]Listas!C$4,IF(K292=[1]Listas!B$5,[1]Listas!C$5,IF(K292=[1]Listas!B$6,[1]Listas!C$6,[1]Listas!C$7)))</f>
        <v>2</v>
      </c>
      <c r="M292" s="478" t="s">
        <v>611</v>
      </c>
      <c r="N292" s="480">
        <f>IF(M292=[1]Listas!D$4,[1]Listas!E$4,IF(M292=[1]Listas!D$5,[1]Listas!E$5,IF(M292=[1]Listas!D$6,[1]Listas!E$6,[1]Listas!E$7)))</f>
        <v>3</v>
      </c>
      <c r="O292" s="481">
        <f t="shared" si="19"/>
        <v>6</v>
      </c>
      <c r="P292" s="481" t="str">
        <f t="shared" si="20"/>
        <v>Medio</v>
      </c>
      <c r="Q292" s="482" t="s">
        <v>645</v>
      </c>
      <c r="R292" s="483">
        <f>IF(Q292=[1]Listas!F$4,[1]Listas!G$4,IF(Q292=[1]Listas!F$5,[1]Listas!G$5,IF(Q292=[1]Listas!F$6,[1]Listas!G$6,[1]Listas!G$7)))</f>
        <v>25</v>
      </c>
      <c r="S292" s="481">
        <f t="shared" si="21"/>
        <v>150</v>
      </c>
      <c r="T292" s="481" t="str">
        <f t="shared" si="15"/>
        <v>Corregir</v>
      </c>
      <c r="U292" s="481" t="str">
        <f>IF(S292&gt;=[1]Listas!AE$4,[1]Listas!AF$4,IF(S292&gt;=[1]Listas!AE$5,[1]Listas!AF$5,[1]Listas!AF$6))</f>
        <v>Aceptable con control</v>
      </c>
      <c r="V292" s="484">
        <v>3</v>
      </c>
      <c r="W292" s="484">
        <v>0</v>
      </c>
      <c r="X292" s="484">
        <v>0</v>
      </c>
      <c r="Y292" s="479" t="s">
        <v>652</v>
      </c>
      <c r="Z292" s="478" t="s">
        <v>63</v>
      </c>
      <c r="AA292" s="479"/>
      <c r="AB292" s="479"/>
      <c r="AC292" s="479" t="s">
        <v>653</v>
      </c>
      <c r="AD292" s="485" t="s">
        <v>647</v>
      </c>
      <c r="AE292" s="479"/>
    </row>
    <row r="293" spans="1:31" ht="89.25" hidden="1" x14ac:dyDescent="0.2">
      <c r="A293" s="477"/>
      <c r="B293" s="477"/>
      <c r="C293" s="478" t="s">
        <v>604</v>
      </c>
      <c r="D293" s="478" t="s">
        <v>605</v>
      </c>
      <c r="E293" s="479" t="s">
        <v>615</v>
      </c>
      <c r="F293" s="478" t="s">
        <v>607</v>
      </c>
      <c r="G293" s="479" t="s">
        <v>616</v>
      </c>
      <c r="H293" s="487" t="s">
        <v>617</v>
      </c>
      <c r="I293" s="487" t="s">
        <v>618</v>
      </c>
      <c r="J293" s="487" t="s">
        <v>619</v>
      </c>
      <c r="K293" s="478" t="s">
        <v>580</v>
      </c>
      <c r="L293" s="480">
        <f>IF(K293=[1]Listas!B$4,[1]Listas!C$4,IF(K293=[1]Listas!B$5,[1]Listas!C$5,IF(K293=[1]Listas!B$6,[1]Listas!C$6,[1]Listas!C$7)))</f>
        <v>2</v>
      </c>
      <c r="M293" s="478" t="s">
        <v>620</v>
      </c>
      <c r="N293" s="480">
        <f>IF(M293=[1]Listas!D$4,[1]Listas!E$4,IF(M293=[1]Listas!D$5,[1]Listas!E$5,IF(M293=[1]Listas!D$6,[1]Listas!E$6,[1]Listas!E$7)))</f>
        <v>4</v>
      </c>
      <c r="O293" s="481">
        <f t="shared" si="19"/>
        <v>8</v>
      </c>
      <c r="P293" s="481" t="str">
        <f t="shared" si="20"/>
        <v>Medio</v>
      </c>
      <c r="Q293" s="482" t="s">
        <v>621</v>
      </c>
      <c r="R293" s="483">
        <f>IF(Q293=[1]Listas!F$4,[1]Listas!G$4,IF(Q293=[1]Listas!F$5,[1]Listas!G$5,IF(Q293=[1]Listas!F$6,[1]Listas!G$6,[1]Listas!G$7)))</f>
        <v>60</v>
      </c>
      <c r="S293" s="481">
        <f t="shared" si="21"/>
        <v>480</v>
      </c>
      <c r="T293" s="481" t="str">
        <f t="shared" si="15"/>
        <v>Corregir</v>
      </c>
      <c r="U293" s="481" t="str">
        <f>IF(S293&gt;=[1]Listas!AE$4,[1]Listas!AF$4,IF(S293&gt;=[1]Listas!AE$5,[1]Listas!AF$5,[1]Listas!AF$6))</f>
        <v>Aceptable con control</v>
      </c>
      <c r="V293" s="484">
        <v>1</v>
      </c>
      <c r="W293" s="484">
        <v>0</v>
      </c>
      <c r="X293" s="484">
        <v>0</v>
      </c>
      <c r="Y293" s="479" t="s">
        <v>622</v>
      </c>
      <c r="Z293" s="478" t="s">
        <v>604</v>
      </c>
      <c r="AA293" s="479"/>
      <c r="AB293" s="479"/>
      <c r="AC293" s="479"/>
      <c r="AD293" s="488" t="s">
        <v>623</v>
      </c>
      <c r="AE293" s="489" t="s">
        <v>624</v>
      </c>
    </row>
    <row r="294" spans="1:31" ht="76.5" hidden="1" x14ac:dyDescent="0.2">
      <c r="A294" s="477"/>
      <c r="B294" s="477"/>
      <c r="C294" s="478" t="s">
        <v>604</v>
      </c>
      <c r="D294" s="478" t="s">
        <v>693</v>
      </c>
      <c r="E294" s="479" t="s">
        <v>797</v>
      </c>
      <c r="F294" s="478" t="s">
        <v>641</v>
      </c>
      <c r="G294" s="479" t="s">
        <v>798</v>
      </c>
      <c r="H294" s="479"/>
      <c r="I294" s="479"/>
      <c r="J294" s="479" t="s">
        <v>651</v>
      </c>
      <c r="K294" s="478" t="s">
        <v>580</v>
      </c>
      <c r="L294" s="480">
        <f>IF(K294=[1]Listas!B$4,[1]Listas!C$4,IF(K294=[1]Listas!B$5,[1]Listas!C$5,IF(K294=[1]Listas!B$6,[1]Listas!C$6,[1]Listas!C$7)))</f>
        <v>2</v>
      </c>
      <c r="M294" s="478" t="s">
        <v>611</v>
      </c>
      <c r="N294" s="480">
        <f>IF(M294=[1]Listas!D$4,[1]Listas!E$4,IF(M294=[1]Listas!D$5,[1]Listas!E$5,IF(M294=[1]Listas!D$6,[1]Listas!E$6,[1]Listas!E$7)))</f>
        <v>3</v>
      </c>
      <c r="O294" s="481">
        <f t="shared" si="19"/>
        <v>6</v>
      </c>
      <c r="P294" s="481" t="str">
        <f t="shared" si="20"/>
        <v>Medio</v>
      </c>
      <c r="Q294" s="482" t="s">
        <v>645</v>
      </c>
      <c r="R294" s="483">
        <f>IF(Q294=[1]Listas!F$4,[1]Listas!G$4,IF(Q294=[1]Listas!F$5,[1]Listas!G$5,IF(Q294=[1]Listas!F$6,[1]Listas!G$6,[1]Listas!G$7)))</f>
        <v>25</v>
      </c>
      <c r="S294" s="481">
        <f t="shared" si="21"/>
        <v>150</v>
      </c>
      <c r="T294" s="481" t="str">
        <f t="shared" si="15"/>
        <v>Corregir</v>
      </c>
      <c r="U294" s="481" t="str">
        <f>IF(S294&gt;=[1]Listas!AE$4,[1]Listas!AF$4,IF(S294&gt;=[1]Listas!AE$5,[1]Listas!AF$5,[1]Listas!AF$6))</f>
        <v>Aceptable con control</v>
      </c>
      <c r="V294" s="484">
        <v>3</v>
      </c>
      <c r="W294" s="484">
        <v>0</v>
      </c>
      <c r="X294" s="484">
        <v>0</v>
      </c>
      <c r="Y294" s="479" t="s">
        <v>652</v>
      </c>
      <c r="Z294" s="478" t="s">
        <v>63</v>
      </c>
      <c r="AA294" s="479"/>
      <c r="AB294" s="479"/>
      <c r="AC294" s="479"/>
      <c r="AD294" s="485" t="s">
        <v>647</v>
      </c>
      <c r="AE294" s="479"/>
    </row>
    <row r="295" spans="1:31" ht="38.25" hidden="1" x14ac:dyDescent="0.2">
      <c r="A295" s="477"/>
      <c r="B295" s="477"/>
      <c r="C295" s="478" t="s">
        <v>604</v>
      </c>
      <c r="D295" s="478" t="s">
        <v>654</v>
      </c>
      <c r="E295" s="479" t="s">
        <v>655</v>
      </c>
      <c r="F295" s="478" t="s">
        <v>656</v>
      </c>
      <c r="G295" s="479" t="s">
        <v>657</v>
      </c>
      <c r="H295" s="479" t="s">
        <v>658</v>
      </c>
      <c r="I295" s="479"/>
      <c r="J295" s="479"/>
      <c r="K295" s="478" t="s">
        <v>610</v>
      </c>
      <c r="L295" s="480">
        <f>IF(K295=[1]Listas!B$4,[1]Listas!C$4,IF(K295=[1]Listas!B$5,[1]Listas!C$5,IF(K295=[1]Listas!B$6,[1]Listas!C$6,[1]Listas!C$7)))</f>
        <v>0</v>
      </c>
      <c r="M295" s="478" t="s">
        <v>611</v>
      </c>
      <c r="N295" s="480">
        <f>IF(M295=[1]Listas!D$4,[1]Listas!E$4,IF(M295=[1]Listas!D$5,[1]Listas!E$5,IF(M295=[1]Listas!D$6,[1]Listas!E$6,[1]Listas!E$7)))</f>
        <v>3</v>
      </c>
      <c r="O295" s="481">
        <f t="shared" si="19"/>
        <v>0</v>
      </c>
      <c r="P295" s="481" t="str">
        <f t="shared" si="20"/>
        <v>Sin Valor</v>
      </c>
      <c r="Q295" s="482" t="s">
        <v>645</v>
      </c>
      <c r="R295" s="483">
        <f>IF(Q295=[1]Listas!F$4,[1]Listas!G$4,IF(Q295=[1]Listas!F$5,[1]Listas!G$5,IF(Q295=[1]Listas!F$6,[1]Listas!G$6,[1]Listas!G$7)))</f>
        <v>25</v>
      </c>
      <c r="S295" s="481">
        <f t="shared" si="21"/>
        <v>0</v>
      </c>
      <c r="T295" s="481" t="str">
        <f t="shared" si="15"/>
        <v>Mantener</v>
      </c>
      <c r="U295" s="481" t="str">
        <f>IF(S295&gt;=[1]Listas!AE$4,[1]Listas!AF$4,IF(S295&gt;=[1]Listas!AE$5,[1]Listas!AF$5,[1]Listas!AF$6))</f>
        <v>Aceptable</v>
      </c>
      <c r="V295" s="484">
        <v>3</v>
      </c>
      <c r="W295" s="484">
        <v>0</v>
      </c>
      <c r="X295" s="484">
        <v>0</v>
      </c>
      <c r="Y295" s="479" t="s">
        <v>659</v>
      </c>
      <c r="Z295" s="478" t="s">
        <v>63</v>
      </c>
      <c r="AA295" s="479"/>
      <c r="AB295" s="479"/>
      <c r="AC295" s="491"/>
      <c r="AD295" s="479" t="s">
        <v>660</v>
      </c>
      <c r="AE295" s="491"/>
    </row>
    <row r="296" spans="1:31" ht="38.25" hidden="1" x14ac:dyDescent="0.2">
      <c r="A296" s="477"/>
      <c r="B296" s="477"/>
      <c r="C296" s="478" t="s">
        <v>604</v>
      </c>
      <c r="D296" s="478" t="s">
        <v>661</v>
      </c>
      <c r="E296" s="479" t="s">
        <v>662</v>
      </c>
      <c r="F296" s="478" t="s">
        <v>663</v>
      </c>
      <c r="G296" s="479" t="s">
        <v>664</v>
      </c>
      <c r="H296" s="479"/>
      <c r="I296" s="479"/>
      <c r="J296" s="479"/>
      <c r="K296" s="478" t="s">
        <v>610</v>
      </c>
      <c r="L296" s="480">
        <f>IF(K296=[1]Listas!B$4,[1]Listas!C$4,IF(K296=[1]Listas!B$5,[1]Listas!C$5,IF(K296=[1]Listas!B$6,[1]Listas!C$6,[1]Listas!C$7)))</f>
        <v>0</v>
      </c>
      <c r="M296" s="478" t="s">
        <v>665</v>
      </c>
      <c r="N296" s="480">
        <f>IF(M296=[1]Listas!D$4,[1]Listas!E$4,IF(M296=[1]Listas!D$5,[1]Listas!E$5,IF(M296=[1]Listas!D$6,[1]Listas!E$6,[1]Listas!E$7)))</f>
        <v>1</v>
      </c>
      <c r="O296" s="481">
        <f t="shared" si="19"/>
        <v>0</v>
      </c>
      <c r="P296" s="481" t="str">
        <f t="shared" si="20"/>
        <v>Sin Valor</v>
      </c>
      <c r="Q296" s="482" t="s">
        <v>612</v>
      </c>
      <c r="R296" s="483">
        <f>IF(Q296=[1]Listas!F$4,[1]Listas!G$4,IF(Q296=[1]Listas!F$5,[1]Listas!G$5,IF(Q296=[1]Listas!F$6,[1]Listas!G$6,[1]Listas!G$7)))</f>
        <v>10</v>
      </c>
      <c r="S296" s="481">
        <f t="shared" si="21"/>
        <v>0</v>
      </c>
      <c r="T296" s="481" t="str">
        <f t="shared" si="15"/>
        <v>Mantener</v>
      </c>
      <c r="U296" s="481" t="str">
        <f>IF(S296&gt;=[1]Listas!AE$4,[1]Listas!AF$4,IF(S296&gt;=[1]Listas!AE$5,[1]Listas!AF$5,[1]Listas!AF$6))</f>
        <v>Aceptable</v>
      </c>
      <c r="V296" s="484">
        <v>3</v>
      </c>
      <c r="W296" s="484">
        <v>0</v>
      </c>
      <c r="X296" s="484">
        <v>0</v>
      </c>
      <c r="Y296" s="479" t="s">
        <v>664</v>
      </c>
      <c r="Z296" s="478" t="s">
        <v>604</v>
      </c>
      <c r="AA296" s="479"/>
      <c r="AB296" s="479"/>
      <c r="AC296" s="479"/>
      <c r="AD296" s="479" t="s">
        <v>666</v>
      </c>
      <c r="AE296" s="479"/>
    </row>
    <row r="297" spans="1:31" ht="38.25" hidden="1" x14ac:dyDescent="0.2">
      <c r="A297" s="477"/>
      <c r="B297" s="477"/>
      <c r="C297" s="478" t="s">
        <v>604</v>
      </c>
      <c r="D297" s="478" t="s">
        <v>667</v>
      </c>
      <c r="E297" s="479" t="s">
        <v>668</v>
      </c>
      <c r="F297" s="478" t="s">
        <v>663</v>
      </c>
      <c r="G297" s="479" t="s">
        <v>669</v>
      </c>
      <c r="H297" s="479"/>
      <c r="I297" s="479" t="s">
        <v>670</v>
      </c>
      <c r="J297" s="479"/>
      <c r="K297" s="478" t="s">
        <v>610</v>
      </c>
      <c r="L297" s="480">
        <f>IF(K297=[1]Listas!B$4,[1]Listas!C$4,IF(K297=[1]Listas!B$5,[1]Listas!C$5,IF(K297=[1]Listas!B$6,[1]Listas!C$6,[1]Listas!C$7)))</f>
        <v>0</v>
      </c>
      <c r="M297" s="478" t="s">
        <v>665</v>
      </c>
      <c r="N297" s="480">
        <f>IF(M297=[1]Listas!D$4,[1]Listas!E$4,IF(M297=[1]Listas!D$5,[1]Listas!E$5,IF(M297=[1]Listas!D$6,[1]Listas!E$6,[1]Listas!E$7)))</f>
        <v>1</v>
      </c>
      <c r="O297" s="481">
        <f t="shared" si="19"/>
        <v>0</v>
      </c>
      <c r="P297" s="481" t="str">
        <f t="shared" si="20"/>
        <v>Sin Valor</v>
      </c>
      <c r="Q297" s="482" t="s">
        <v>612</v>
      </c>
      <c r="R297" s="483">
        <f>IF(Q297=[1]Listas!F$4,[1]Listas!G$4,IF(Q297=[1]Listas!F$5,[1]Listas!G$5,IF(Q297=[1]Listas!F$6,[1]Listas!G$6,[1]Listas!G$7)))</f>
        <v>10</v>
      </c>
      <c r="S297" s="481">
        <f t="shared" si="21"/>
        <v>0</v>
      </c>
      <c r="T297" s="481" t="str">
        <f t="shared" ref="T297:T367" si="22">IF((S297&gt;=600),"Crítico",IF((S297&gt;=150),"Corregir",IF((S297&gt;=40),"Mejorar",IF((S297&lt;=20),"Mantener"))))</f>
        <v>Mantener</v>
      </c>
      <c r="U297" s="481" t="str">
        <f>IF(S297&gt;=[1]Listas!AE$4,[1]Listas!AF$4,IF(S297&gt;=[1]Listas!AE$5,[1]Listas!AF$5,[1]Listas!AF$6))</f>
        <v>Aceptable</v>
      </c>
      <c r="V297" s="484">
        <v>3</v>
      </c>
      <c r="W297" s="484">
        <v>0</v>
      </c>
      <c r="X297" s="484">
        <v>0</v>
      </c>
      <c r="Y297" s="479" t="s">
        <v>669</v>
      </c>
      <c r="Z297" s="478" t="s">
        <v>604</v>
      </c>
      <c r="AA297" s="479"/>
      <c r="AB297" s="479"/>
      <c r="AC297" s="479" t="s">
        <v>671</v>
      </c>
      <c r="AD297" s="479"/>
      <c r="AE297" s="479"/>
    </row>
    <row r="298" spans="1:31" ht="51" hidden="1" x14ac:dyDescent="0.2">
      <c r="A298" s="477"/>
      <c r="B298" s="477"/>
      <c r="C298" s="478" t="s">
        <v>604</v>
      </c>
      <c r="D298" s="478" t="s">
        <v>672</v>
      </c>
      <c r="E298" s="479" t="s">
        <v>673</v>
      </c>
      <c r="F298" s="478" t="s">
        <v>656</v>
      </c>
      <c r="G298" s="479" t="s">
        <v>674</v>
      </c>
      <c r="H298" s="479"/>
      <c r="I298" s="479" t="s">
        <v>675</v>
      </c>
      <c r="J298" s="479"/>
      <c r="K298" s="478" t="s">
        <v>610</v>
      </c>
      <c r="L298" s="480">
        <f>IF(K298=[1]Listas!B$4,[1]Listas!C$4,IF(K298=[1]Listas!B$5,[1]Listas!C$5,IF(K298=[1]Listas!B$6,[1]Listas!C$6,[1]Listas!C$7)))</f>
        <v>0</v>
      </c>
      <c r="M298" s="478" t="s">
        <v>665</v>
      </c>
      <c r="N298" s="480">
        <f>IF(M298=[1]Listas!D$4,[1]Listas!E$4,IF(M298=[1]Listas!D$5,[1]Listas!E$5,IF(M298=[1]Listas!D$6,[1]Listas!E$6,[1]Listas!E$7)))</f>
        <v>1</v>
      </c>
      <c r="O298" s="481">
        <f t="shared" si="19"/>
        <v>0</v>
      </c>
      <c r="P298" s="481" t="str">
        <f t="shared" si="20"/>
        <v>Sin Valor</v>
      </c>
      <c r="Q298" s="482" t="s">
        <v>676</v>
      </c>
      <c r="R298" s="483">
        <f>IF(Q298=[1]Listas!F$4,[1]Listas!G$4,IF(Q298=[1]Listas!F$5,[1]Listas!G$5,IF(Q298=[1]Listas!F$6,[1]Listas!G$6,[1]Listas!G$7)))</f>
        <v>100</v>
      </c>
      <c r="S298" s="481">
        <f t="shared" si="21"/>
        <v>0</v>
      </c>
      <c r="T298" s="481" t="str">
        <f t="shared" si="22"/>
        <v>Mantener</v>
      </c>
      <c r="U298" s="481" t="str">
        <f>IF(S298&gt;=[1]Listas!AE$4,[1]Listas!AF$4,IF(S298&gt;=[1]Listas!AE$5,[1]Listas!AF$5,[1]Listas!AF$6))</f>
        <v>Aceptable</v>
      </c>
      <c r="V298" s="484">
        <v>3</v>
      </c>
      <c r="W298" s="484">
        <v>0</v>
      </c>
      <c r="X298" s="484">
        <v>0</v>
      </c>
      <c r="Y298" s="479" t="s">
        <v>677</v>
      </c>
      <c r="Z298" s="478" t="s">
        <v>604</v>
      </c>
      <c r="AA298" s="479"/>
      <c r="AB298" s="479"/>
      <c r="AC298" s="479"/>
      <c r="AD298" s="479" t="s">
        <v>678</v>
      </c>
      <c r="AE298" s="479"/>
    </row>
    <row r="299" spans="1:31" ht="51" hidden="1" x14ac:dyDescent="0.2">
      <c r="A299" s="477" t="s">
        <v>800</v>
      </c>
      <c r="B299" s="477" t="s">
        <v>603</v>
      </c>
      <c r="C299" s="478" t="s">
        <v>604</v>
      </c>
      <c r="D299" s="478" t="s">
        <v>605</v>
      </c>
      <c r="E299" s="479" t="s">
        <v>606</v>
      </c>
      <c r="F299" s="478" t="s">
        <v>607</v>
      </c>
      <c r="G299" s="479" t="s">
        <v>608</v>
      </c>
      <c r="H299" s="479" t="s">
        <v>609</v>
      </c>
      <c r="I299" s="479"/>
      <c r="J299" s="479"/>
      <c r="K299" s="478" t="s">
        <v>610</v>
      </c>
      <c r="L299" s="480">
        <f>IF(K299=[1]Listas!B$4,[1]Listas!C$4,IF(K299=[1]Listas!B$5,[1]Listas!C$5,IF(K299=[1]Listas!B$6,[1]Listas!C$6,[1]Listas!C$7)))</f>
        <v>0</v>
      </c>
      <c r="M299" s="478" t="s">
        <v>611</v>
      </c>
      <c r="N299" s="480">
        <f>IF(M299=[1]Listas!D$4,[1]Listas!E$4,IF(M299=[1]Listas!D$5,[1]Listas!E$5,IF(M299=[1]Listas!D$6,[1]Listas!E$6,[1]Listas!E$7)))</f>
        <v>3</v>
      </c>
      <c r="O299" s="481">
        <f t="shared" si="19"/>
        <v>0</v>
      </c>
      <c r="P299" s="481" t="str">
        <f t="shared" si="20"/>
        <v>Sin Valor</v>
      </c>
      <c r="Q299" s="482" t="s">
        <v>612</v>
      </c>
      <c r="R299" s="483">
        <f>IF(Q299=[1]Listas!F$4,[1]Listas!G$4,IF(Q299=[1]Listas!F$5,[1]Listas!G$5,IF(Q299=[1]Listas!F$6,[1]Listas!G$6,[1]Listas!G$7)))</f>
        <v>10</v>
      </c>
      <c r="S299" s="481">
        <f t="shared" si="21"/>
        <v>0</v>
      </c>
      <c r="T299" s="481" t="str">
        <f t="shared" si="22"/>
        <v>Mantener</v>
      </c>
      <c r="U299" s="481" t="str">
        <f>IF(S299&gt;=[1]Listas!AE$4,[1]Listas!AF$4,IF(S299&gt;=[1]Listas!AE$5,[1]Listas!AF$5,[1]Listas!AF$6))</f>
        <v>Aceptable</v>
      </c>
      <c r="V299" s="484">
        <v>5</v>
      </c>
      <c r="W299" s="484">
        <v>0</v>
      </c>
      <c r="X299" s="484">
        <v>0</v>
      </c>
      <c r="Y299" s="479" t="s">
        <v>613</v>
      </c>
      <c r="Z299" s="478" t="s">
        <v>604</v>
      </c>
      <c r="AA299" s="479"/>
      <c r="AB299" s="479"/>
      <c r="AC299" s="479"/>
      <c r="AD299" s="485" t="s">
        <v>614</v>
      </c>
      <c r="AE299" s="479"/>
    </row>
    <row r="300" spans="1:31" ht="89.25" hidden="1" x14ac:dyDescent="0.2">
      <c r="A300" s="477"/>
      <c r="B300" s="477"/>
      <c r="C300" s="478" t="s">
        <v>604</v>
      </c>
      <c r="D300" s="478" t="s">
        <v>605</v>
      </c>
      <c r="E300" s="479" t="s">
        <v>615</v>
      </c>
      <c r="F300" s="478" t="s">
        <v>607</v>
      </c>
      <c r="G300" s="479" t="s">
        <v>616</v>
      </c>
      <c r="H300" s="487" t="s">
        <v>617</v>
      </c>
      <c r="I300" s="487" t="s">
        <v>618</v>
      </c>
      <c r="J300" s="487" t="s">
        <v>619</v>
      </c>
      <c r="K300" s="478" t="s">
        <v>580</v>
      </c>
      <c r="L300" s="480">
        <f>IF(K300=[1]Listas!B$4,[1]Listas!C$4,IF(K300=[1]Listas!B$5,[1]Listas!C$5,IF(K300=[1]Listas!B$6,[1]Listas!C$6,[1]Listas!C$7)))</f>
        <v>2</v>
      </c>
      <c r="M300" s="478" t="s">
        <v>620</v>
      </c>
      <c r="N300" s="480">
        <f>IF(M300=[1]Listas!D$4,[1]Listas!E$4,IF(M300=[1]Listas!D$5,[1]Listas!E$5,IF(M300=[1]Listas!D$6,[1]Listas!E$6,[1]Listas!E$7)))</f>
        <v>4</v>
      </c>
      <c r="O300" s="481">
        <f>N300*L300</f>
        <v>8</v>
      </c>
      <c r="P300" s="481" t="str">
        <f>IF((O300&gt;=24),"Muy Alto",IF((O300&gt;=10),"Alto",IF((O300&gt;=6),"Medio",IF((O300&gt;=2),"Bajo","Sin Valor"))))</f>
        <v>Medio</v>
      </c>
      <c r="Q300" s="482" t="s">
        <v>621</v>
      </c>
      <c r="R300" s="483">
        <f>IF(Q300=[1]Listas!F$4,[1]Listas!G$4,IF(Q300=[1]Listas!F$5,[1]Listas!G$5,IF(Q300=[1]Listas!F$6,[1]Listas!G$6,[1]Listas!G$7)))</f>
        <v>60</v>
      </c>
      <c r="S300" s="481">
        <f>+R300*O300</f>
        <v>480</v>
      </c>
      <c r="T300" s="481" t="str">
        <f>IF((S300&gt;=600),"Crítico",IF((S300&gt;=150),"Corregir",IF((S300&gt;=40),"Mejorar",IF((S300&lt;=20),"Mantener"))))</f>
        <v>Corregir</v>
      </c>
      <c r="U300" s="481" t="str">
        <f>IF(S300&gt;=[1]Listas!AE$4,[1]Listas!AF$4,IF(S300&gt;=[1]Listas!AE$5,[1]Listas!AF$5,[1]Listas!AF$6))</f>
        <v>Aceptable con control</v>
      </c>
      <c r="V300" s="484">
        <v>1</v>
      </c>
      <c r="W300" s="484">
        <v>0</v>
      </c>
      <c r="X300" s="484">
        <v>0</v>
      </c>
      <c r="Y300" s="479" t="s">
        <v>622</v>
      </c>
      <c r="Z300" s="478" t="s">
        <v>604</v>
      </c>
      <c r="AA300" s="479"/>
      <c r="AB300" s="479"/>
      <c r="AC300" s="479"/>
      <c r="AD300" s="488" t="s">
        <v>623</v>
      </c>
      <c r="AE300" s="489" t="s">
        <v>624</v>
      </c>
    </row>
    <row r="301" spans="1:31" ht="38.25" hidden="1" x14ac:dyDescent="0.2">
      <c r="A301" s="477"/>
      <c r="B301" s="477"/>
      <c r="C301" s="478" t="s">
        <v>604</v>
      </c>
      <c r="D301" s="478" t="s">
        <v>704</v>
      </c>
      <c r="E301" s="479" t="s">
        <v>801</v>
      </c>
      <c r="F301" s="478" t="s">
        <v>607</v>
      </c>
      <c r="G301" s="479" t="s">
        <v>634</v>
      </c>
      <c r="H301" s="479"/>
      <c r="I301" s="479"/>
      <c r="J301" s="479" t="s">
        <v>635</v>
      </c>
      <c r="K301" s="478" t="s">
        <v>610</v>
      </c>
      <c r="L301" s="480">
        <f>IF(K301=[1]Listas!B$4,[1]Listas!C$4,IF(K301=[1]Listas!B$5,[1]Listas!C$5,IF(K301=[1]Listas!B$6,[1]Listas!C$6,[1]Listas!C$7)))</f>
        <v>0</v>
      </c>
      <c r="M301" s="478" t="s">
        <v>636</v>
      </c>
      <c r="N301" s="480">
        <f>IF(M301=[1]Listas!D$4,[1]Listas!E$4,IF(M301=[1]Listas!D$5,[1]Listas!E$5,IF(M301=[1]Listas!D$6,[1]Listas!E$6,[1]Listas!E$7)))</f>
        <v>2</v>
      </c>
      <c r="O301" s="481">
        <f t="shared" si="19"/>
        <v>0</v>
      </c>
      <c r="P301" s="481" t="str">
        <f t="shared" si="20"/>
        <v>Sin Valor</v>
      </c>
      <c r="Q301" s="482" t="s">
        <v>612</v>
      </c>
      <c r="R301" s="483">
        <f>IF(Q301=[1]Listas!F$4,[1]Listas!G$4,IF(Q301=[1]Listas!F$5,[1]Listas!G$5,IF(Q301=[1]Listas!F$6,[1]Listas!G$6,[1]Listas!G$7)))</f>
        <v>10</v>
      </c>
      <c r="S301" s="481">
        <f t="shared" si="21"/>
        <v>0</v>
      </c>
      <c r="T301" s="481" t="str">
        <f t="shared" si="22"/>
        <v>Mantener</v>
      </c>
      <c r="U301" s="481" t="str">
        <f>IF(S301&gt;=[1]Listas!AE$4,[1]Listas!AF$4,IF(S301&gt;=[1]Listas!AE$5,[1]Listas!AF$5,[1]Listas!AF$6))</f>
        <v>Aceptable</v>
      </c>
      <c r="V301" s="484">
        <v>5</v>
      </c>
      <c r="W301" s="484">
        <v>0</v>
      </c>
      <c r="X301" s="484">
        <v>0</v>
      </c>
      <c r="Y301" s="479" t="s">
        <v>637</v>
      </c>
      <c r="Z301" s="478" t="s">
        <v>604</v>
      </c>
      <c r="AA301" s="479"/>
      <c r="AB301" s="479"/>
      <c r="AC301" s="491"/>
      <c r="AD301" s="485" t="s">
        <v>638</v>
      </c>
      <c r="AE301" s="479"/>
    </row>
    <row r="302" spans="1:31" ht="38.25" hidden="1" x14ac:dyDescent="0.2">
      <c r="A302" s="477"/>
      <c r="B302" s="477"/>
      <c r="C302" s="478" t="s">
        <v>604</v>
      </c>
      <c r="D302" s="478" t="s">
        <v>718</v>
      </c>
      <c r="E302" s="479" t="s">
        <v>741</v>
      </c>
      <c r="F302" s="478" t="s">
        <v>607</v>
      </c>
      <c r="G302" s="479" t="s">
        <v>634</v>
      </c>
      <c r="H302" s="479"/>
      <c r="I302" s="479"/>
      <c r="J302" s="479" t="s">
        <v>635</v>
      </c>
      <c r="K302" s="478" t="s">
        <v>610</v>
      </c>
      <c r="L302" s="480">
        <f>IF(K302=[1]Listas!B$4,[1]Listas!C$4,IF(K302=[1]Listas!B$5,[1]Listas!C$5,IF(K302=[1]Listas!B$6,[1]Listas!C$6,[1]Listas!C$7)))</f>
        <v>0</v>
      </c>
      <c r="M302" s="478" t="s">
        <v>636</v>
      </c>
      <c r="N302" s="480">
        <f>IF(M302=[1]Listas!D$4,[1]Listas!E$4,IF(M302=[1]Listas!D$5,[1]Listas!E$5,IF(M302=[1]Listas!D$6,[1]Listas!E$6,[1]Listas!E$7)))</f>
        <v>2</v>
      </c>
      <c r="O302" s="481">
        <f t="shared" si="19"/>
        <v>0</v>
      </c>
      <c r="P302" s="481" t="str">
        <f t="shared" si="20"/>
        <v>Sin Valor</v>
      </c>
      <c r="Q302" s="482" t="s">
        <v>612</v>
      </c>
      <c r="R302" s="483">
        <f>IF(Q302=[1]Listas!F$4,[1]Listas!G$4,IF(Q302=[1]Listas!F$5,[1]Listas!G$5,IF(Q302=[1]Listas!F$6,[1]Listas!G$6,[1]Listas!G$7)))</f>
        <v>10</v>
      </c>
      <c r="S302" s="481">
        <f t="shared" si="21"/>
        <v>0</v>
      </c>
      <c r="T302" s="481" t="str">
        <f t="shared" si="22"/>
        <v>Mantener</v>
      </c>
      <c r="U302" s="481" t="str">
        <f>IF(S302&gt;=[1]Listas!AE$4,[1]Listas!AF$4,IF(S302&gt;=[1]Listas!AE$5,[1]Listas!AF$5,[1]Listas!AF$6))</f>
        <v>Aceptable</v>
      </c>
      <c r="V302" s="484">
        <v>5</v>
      </c>
      <c r="W302" s="484">
        <v>0</v>
      </c>
      <c r="X302" s="484">
        <v>0</v>
      </c>
      <c r="Y302" s="479" t="s">
        <v>637</v>
      </c>
      <c r="Z302" s="478" t="s">
        <v>604</v>
      </c>
      <c r="AA302" s="479"/>
      <c r="AB302" s="479"/>
      <c r="AC302" s="491"/>
      <c r="AD302" s="485" t="s">
        <v>638</v>
      </c>
      <c r="AE302" s="479"/>
    </row>
    <row r="303" spans="1:31" ht="76.5" hidden="1" x14ac:dyDescent="0.2">
      <c r="A303" s="477"/>
      <c r="B303" s="477"/>
      <c r="C303" s="478" t="s">
        <v>604</v>
      </c>
      <c r="D303" s="478" t="s">
        <v>639</v>
      </c>
      <c r="E303" s="479" t="s">
        <v>802</v>
      </c>
      <c r="F303" s="478" t="s">
        <v>641</v>
      </c>
      <c r="G303" s="479" t="s">
        <v>642</v>
      </c>
      <c r="H303" s="479"/>
      <c r="I303" s="479"/>
      <c r="J303" s="479" t="s">
        <v>651</v>
      </c>
      <c r="K303" s="478" t="s">
        <v>580</v>
      </c>
      <c r="L303" s="480">
        <f>IF(K303=[1]Listas!B$4,[1]Listas!C$4,IF(K303=[1]Listas!B$5,[1]Listas!C$5,IF(K303=[1]Listas!B$6,[1]Listas!C$6,[1]Listas!C$7)))</f>
        <v>2</v>
      </c>
      <c r="M303" s="478" t="s">
        <v>611</v>
      </c>
      <c r="N303" s="480">
        <f>IF(M303=[1]Listas!D$4,[1]Listas!E$4,IF(M303=[1]Listas!D$5,[1]Listas!E$5,IF(M303=[1]Listas!D$6,[1]Listas!E$6,[1]Listas!E$7)))</f>
        <v>3</v>
      </c>
      <c r="O303" s="481">
        <f t="shared" si="19"/>
        <v>6</v>
      </c>
      <c r="P303" s="481" t="str">
        <f t="shared" si="20"/>
        <v>Medio</v>
      </c>
      <c r="Q303" s="482" t="s">
        <v>645</v>
      </c>
      <c r="R303" s="483">
        <f>IF(Q303=[1]Listas!F$4,[1]Listas!G$4,IF(Q303=[1]Listas!F$5,[1]Listas!G$5,IF(Q303=[1]Listas!F$6,[1]Listas!G$6,[1]Listas!G$7)))</f>
        <v>25</v>
      </c>
      <c r="S303" s="481">
        <f t="shared" si="21"/>
        <v>150</v>
      </c>
      <c r="T303" s="481" t="str">
        <f t="shared" si="22"/>
        <v>Corregir</v>
      </c>
      <c r="U303" s="481" t="str">
        <f>IF(S303&gt;=[1]Listas!AE$4,[1]Listas!AF$4,IF(S303&gt;=[1]Listas!AE$5,[1]Listas!AF$5,[1]Listas!AF$6))</f>
        <v>Aceptable con control</v>
      </c>
      <c r="V303" s="484">
        <v>5</v>
      </c>
      <c r="W303" s="484">
        <v>0</v>
      </c>
      <c r="X303" s="484">
        <v>0</v>
      </c>
      <c r="Y303" s="479" t="s">
        <v>646</v>
      </c>
      <c r="Z303" s="478" t="s">
        <v>604</v>
      </c>
      <c r="AA303" s="479"/>
      <c r="AB303" s="479"/>
      <c r="AC303" s="479"/>
      <c r="AD303" s="485" t="s">
        <v>647</v>
      </c>
      <c r="AE303" s="479"/>
    </row>
    <row r="304" spans="1:31" ht="89.25" hidden="1" x14ac:dyDescent="0.2">
      <c r="A304" s="477"/>
      <c r="B304" s="477"/>
      <c r="C304" s="478" t="s">
        <v>604</v>
      </c>
      <c r="D304" s="478" t="s">
        <v>605</v>
      </c>
      <c r="E304" s="479" t="s">
        <v>615</v>
      </c>
      <c r="F304" s="478" t="s">
        <v>607</v>
      </c>
      <c r="G304" s="479" t="s">
        <v>616</v>
      </c>
      <c r="H304" s="487" t="s">
        <v>617</v>
      </c>
      <c r="I304" s="487" t="s">
        <v>618</v>
      </c>
      <c r="J304" s="487" t="s">
        <v>619</v>
      </c>
      <c r="K304" s="478" t="s">
        <v>580</v>
      </c>
      <c r="L304" s="480">
        <f>IF(K304=[1]Listas!B$4,[1]Listas!C$4,IF(K304=[1]Listas!B$5,[1]Listas!C$5,IF(K304=[1]Listas!B$6,[1]Listas!C$6,[1]Listas!C$7)))</f>
        <v>2</v>
      </c>
      <c r="M304" s="478" t="s">
        <v>620</v>
      </c>
      <c r="N304" s="480">
        <f>IF(M304=[1]Listas!D$4,[1]Listas!E$4,IF(M304=[1]Listas!D$5,[1]Listas!E$5,IF(M304=[1]Listas!D$6,[1]Listas!E$6,[1]Listas!E$7)))</f>
        <v>4</v>
      </c>
      <c r="O304" s="481">
        <f t="shared" si="19"/>
        <v>8</v>
      </c>
      <c r="P304" s="481" t="str">
        <f t="shared" si="20"/>
        <v>Medio</v>
      </c>
      <c r="Q304" s="482" t="s">
        <v>621</v>
      </c>
      <c r="R304" s="483">
        <f>IF(Q304=[1]Listas!F$4,[1]Listas!G$4,IF(Q304=[1]Listas!F$5,[1]Listas!G$5,IF(Q304=[1]Listas!F$6,[1]Listas!G$6,[1]Listas!G$7)))</f>
        <v>60</v>
      </c>
      <c r="S304" s="481">
        <f t="shared" si="21"/>
        <v>480</v>
      </c>
      <c r="T304" s="481" t="str">
        <f t="shared" si="22"/>
        <v>Corregir</v>
      </c>
      <c r="U304" s="481" t="str">
        <f>IF(S304&gt;=[1]Listas!AE$4,[1]Listas!AF$4,IF(S304&gt;=[1]Listas!AE$5,[1]Listas!AF$5,[1]Listas!AF$6))</f>
        <v>Aceptable con control</v>
      </c>
      <c r="V304" s="484">
        <v>1</v>
      </c>
      <c r="W304" s="484">
        <v>0</v>
      </c>
      <c r="X304" s="484">
        <v>0</v>
      </c>
      <c r="Y304" s="479" t="s">
        <v>622</v>
      </c>
      <c r="Z304" s="478" t="s">
        <v>604</v>
      </c>
      <c r="AA304" s="479"/>
      <c r="AB304" s="479"/>
      <c r="AC304" s="479"/>
      <c r="AD304" s="488" t="s">
        <v>623</v>
      </c>
      <c r="AE304" s="489" t="s">
        <v>624</v>
      </c>
    </row>
    <row r="305" spans="1:31" ht="76.5" hidden="1" x14ac:dyDescent="0.2">
      <c r="A305" s="477"/>
      <c r="B305" s="477"/>
      <c r="C305" s="478" t="s">
        <v>604</v>
      </c>
      <c r="D305" s="478" t="s">
        <v>780</v>
      </c>
      <c r="E305" s="479" t="s">
        <v>803</v>
      </c>
      <c r="F305" s="478" t="s">
        <v>641</v>
      </c>
      <c r="G305" s="479" t="s">
        <v>642</v>
      </c>
      <c r="H305" s="479"/>
      <c r="I305" s="479"/>
      <c r="J305" s="479" t="s">
        <v>651</v>
      </c>
      <c r="K305" s="478" t="s">
        <v>580</v>
      </c>
      <c r="L305" s="480">
        <f>IF(K305=[1]Listas!B$4,[1]Listas!C$4,IF(K305=[1]Listas!B$5,[1]Listas!C$5,IF(K305=[1]Listas!B$6,[1]Listas!C$6,[1]Listas!C$7)))</f>
        <v>2</v>
      </c>
      <c r="M305" s="478" t="s">
        <v>611</v>
      </c>
      <c r="N305" s="480">
        <f>IF(M305=[1]Listas!D$4,[1]Listas!E$4,IF(M305=[1]Listas!D$5,[1]Listas!E$5,IF(M305=[1]Listas!D$6,[1]Listas!E$6,[1]Listas!E$7)))</f>
        <v>3</v>
      </c>
      <c r="O305" s="481">
        <f t="shared" si="19"/>
        <v>6</v>
      </c>
      <c r="P305" s="481" t="str">
        <f t="shared" si="20"/>
        <v>Medio</v>
      </c>
      <c r="Q305" s="482" t="s">
        <v>645</v>
      </c>
      <c r="R305" s="483">
        <f>IF(Q305=[1]Listas!F$4,[1]Listas!G$4,IF(Q305=[1]Listas!F$5,[1]Listas!G$5,IF(Q305=[1]Listas!F$6,[1]Listas!G$6,[1]Listas!G$7)))</f>
        <v>25</v>
      </c>
      <c r="S305" s="481">
        <f t="shared" si="21"/>
        <v>150</v>
      </c>
      <c r="T305" s="481" t="str">
        <f t="shared" si="22"/>
        <v>Corregir</v>
      </c>
      <c r="U305" s="481" t="str">
        <f>IF(S305&gt;=[1]Listas!AE$4,[1]Listas!AF$4,IF(S305&gt;=[1]Listas!AE$5,[1]Listas!AF$5,[1]Listas!AF$6))</f>
        <v>Aceptable con control</v>
      </c>
      <c r="V305" s="484">
        <v>5</v>
      </c>
      <c r="W305" s="484">
        <v>0</v>
      </c>
      <c r="X305" s="484">
        <v>0</v>
      </c>
      <c r="Y305" s="479" t="s">
        <v>646</v>
      </c>
      <c r="Z305" s="478" t="s">
        <v>63</v>
      </c>
      <c r="AA305" s="479"/>
      <c r="AB305" s="479"/>
      <c r="AC305" s="479"/>
      <c r="AD305" s="485" t="s">
        <v>647</v>
      </c>
      <c r="AE305" s="479"/>
    </row>
    <row r="306" spans="1:31" ht="38.25" hidden="1" x14ac:dyDescent="0.2">
      <c r="A306" s="477"/>
      <c r="B306" s="477"/>
      <c r="C306" s="478" t="s">
        <v>604</v>
      </c>
      <c r="D306" s="478" t="s">
        <v>654</v>
      </c>
      <c r="E306" s="479" t="s">
        <v>655</v>
      </c>
      <c r="F306" s="478" t="s">
        <v>656</v>
      </c>
      <c r="G306" s="479" t="s">
        <v>657</v>
      </c>
      <c r="H306" s="479" t="s">
        <v>658</v>
      </c>
      <c r="I306" s="479"/>
      <c r="J306" s="479"/>
      <c r="K306" s="478" t="s">
        <v>610</v>
      </c>
      <c r="L306" s="480">
        <f>IF(K306=[1]Listas!B$4,[1]Listas!C$4,IF(K306=[1]Listas!B$5,[1]Listas!C$5,IF(K306=[1]Listas!B$6,[1]Listas!C$6,[1]Listas!C$7)))</f>
        <v>0</v>
      </c>
      <c r="M306" s="478" t="s">
        <v>611</v>
      </c>
      <c r="N306" s="480">
        <f>IF(M306=[1]Listas!D$4,[1]Listas!E$4,IF(M306=[1]Listas!D$5,[1]Listas!E$5,IF(M306=[1]Listas!D$6,[1]Listas!E$6,[1]Listas!E$7)))</f>
        <v>3</v>
      </c>
      <c r="O306" s="481">
        <f t="shared" si="19"/>
        <v>0</v>
      </c>
      <c r="P306" s="481" t="str">
        <f t="shared" si="20"/>
        <v>Sin Valor</v>
      </c>
      <c r="Q306" s="482" t="s">
        <v>645</v>
      </c>
      <c r="R306" s="483">
        <f>IF(Q306=[1]Listas!F$4,[1]Listas!G$4,IF(Q306=[1]Listas!F$5,[1]Listas!G$5,IF(Q306=[1]Listas!F$6,[1]Listas!G$6,[1]Listas!G$7)))</f>
        <v>25</v>
      </c>
      <c r="S306" s="481">
        <f t="shared" si="21"/>
        <v>0</v>
      </c>
      <c r="T306" s="481" t="str">
        <f t="shared" si="22"/>
        <v>Mantener</v>
      </c>
      <c r="U306" s="481" t="str">
        <f>IF(S306&gt;=[1]Listas!AE$4,[1]Listas!AF$4,IF(S306&gt;=[1]Listas!AE$5,[1]Listas!AF$5,[1]Listas!AF$6))</f>
        <v>Aceptable</v>
      </c>
      <c r="V306" s="484">
        <v>5</v>
      </c>
      <c r="W306" s="484">
        <v>0</v>
      </c>
      <c r="X306" s="484">
        <v>0</v>
      </c>
      <c r="Y306" s="479" t="s">
        <v>659</v>
      </c>
      <c r="Z306" s="478" t="s">
        <v>63</v>
      </c>
      <c r="AA306" s="479"/>
      <c r="AB306" s="479"/>
      <c r="AC306" s="491"/>
      <c r="AD306" s="479" t="s">
        <v>660</v>
      </c>
      <c r="AE306" s="491"/>
    </row>
    <row r="307" spans="1:31" ht="38.25" hidden="1" x14ac:dyDescent="0.2">
      <c r="A307" s="477"/>
      <c r="B307" s="477"/>
      <c r="C307" s="478" t="s">
        <v>604</v>
      </c>
      <c r="D307" s="478" t="s">
        <v>661</v>
      </c>
      <c r="E307" s="479" t="s">
        <v>662</v>
      </c>
      <c r="F307" s="478" t="s">
        <v>663</v>
      </c>
      <c r="G307" s="479" t="s">
        <v>664</v>
      </c>
      <c r="H307" s="479"/>
      <c r="I307" s="479"/>
      <c r="J307" s="479"/>
      <c r="K307" s="478" t="s">
        <v>610</v>
      </c>
      <c r="L307" s="480">
        <f>IF(K307=[1]Listas!B$4,[1]Listas!C$4,IF(K307=[1]Listas!B$5,[1]Listas!C$5,IF(K307=[1]Listas!B$6,[1]Listas!C$6,[1]Listas!C$7)))</f>
        <v>0</v>
      </c>
      <c r="M307" s="478" t="s">
        <v>665</v>
      </c>
      <c r="N307" s="480">
        <f>IF(M307=[1]Listas!D$4,[1]Listas!E$4,IF(M307=[1]Listas!D$5,[1]Listas!E$5,IF(M307=[1]Listas!D$6,[1]Listas!E$6,[1]Listas!E$7)))</f>
        <v>1</v>
      </c>
      <c r="O307" s="481">
        <f t="shared" si="19"/>
        <v>0</v>
      </c>
      <c r="P307" s="481" t="str">
        <f t="shared" si="20"/>
        <v>Sin Valor</v>
      </c>
      <c r="Q307" s="482" t="s">
        <v>612</v>
      </c>
      <c r="R307" s="483">
        <f>IF(Q307=[1]Listas!F$4,[1]Listas!G$4,IF(Q307=[1]Listas!F$5,[1]Listas!G$5,IF(Q307=[1]Listas!F$6,[1]Listas!G$6,[1]Listas!G$7)))</f>
        <v>10</v>
      </c>
      <c r="S307" s="481">
        <f t="shared" si="21"/>
        <v>0</v>
      </c>
      <c r="T307" s="481" t="str">
        <f t="shared" si="22"/>
        <v>Mantener</v>
      </c>
      <c r="U307" s="481" t="str">
        <f>IF(S307&gt;=[1]Listas!AE$4,[1]Listas!AF$4,IF(S307&gt;=[1]Listas!AE$5,[1]Listas!AF$5,[1]Listas!AF$6))</f>
        <v>Aceptable</v>
      </c>
      <c r="V307" s="484">
        <v>5</v>
      </c>
      <c r="W307" s="484">
        <v>0</v>
      </c>
      <c r="X307" s="484">
        <v>0</v>
      </c>
      <c r="Y307" s="479" t="s">
        <v>664</v>
      </c>
      <c r="Z307" s="478" t="s">
        <v>604</v>
      </c>
      <c r="AA307" s="479"/>
      <c r="AB307" s="479"/>
      <c r="AC307" s="479"/>
      <c r="AD307" s="479" t="s">
        <v>666</v>
      </c>
      <c r="AE307" s="479"/>
    </row>
    <row r="308" spans="1:31" ht="38.25" hidden="1" x14ac:dyDescent="0.2">
      <c r="A308" s="477"/>
      <c r="B308" s="477"/>
      <c r="C308" s="478" t="s">
        <v>604</v>
      </c>
      <c r="D308" s="478" t="s">
        <v>701</v>
      </c>
      <c r="E308" s="479" t="s">
        <v>804</v>
      </c>
      <c r="F308" s="478" t="s">
        <v>698</v>
      </c>
      <c r="G308" s="479" t="s">
        <v>805</v>
      </c>
      <c r="H308" s="479"/>
      <c r="I308" s="479"/>
      <c r="J308" s="479"/>
      <c r="K308" s="478" t="s">
        <v>695</v>
      </c>
      <c r="L308" s="480">
        <f>IF(K308=[1]Listas!B$4,[1]Listas!C$4,IF(K308=[1]Listas!B$5,[1]Listas!C$5,IF(K308=[1]Listas!B$6,[1]Listas!C$6,[1]Listas!C$7)))</f>
        <v>6</v>
      </c>
      <c r="M308" s="478" t="s">
        <v>611</v>
      </c>
      <c r="N308" s="480">
        <f>IF(M308=[1]Listas!D$4,[1]Listas!E$4,IF(M308=[1]Listas!D$5,[1]Listas!E$5,IF(M308=[1]Listas!D$6,[1]Listas!E$6,[1]Listas!E$7)))</f>
        <v>3</v>
      </c>
      <c r="O308" s="481">
        <f t="shared" si="19"/>
        <v>18</v>
      </c>
      <c r="P308" s="481" t="str">
        <f t="shared" si="20"/>
        <v>Alto</v>
      </c>
      <c r="Q308" s="482" t="s">
        <v>645</v>
      </c>
      <c r="R308" s="483">
        <f>IF(Q308=[1]Listas!F$4,[1]Listas!G$4,IF(Q308=[1]Listas!F$5,[1]Listas!G$5,IF(Q308=[1]Listas!F$6,[1]Listas!G$6,[1]Listas!G$7)))</f>
        <v>25</v>
      </c>
      <c r="S308" s="481">
        <f t="shared" si="21"/>
        <v>450</v>
      </c>
      <c r="T308" s="481" t="str">
        <f t="shared" si="22"/>
        <v>Corregir</v>
      </c>
      <c r="U308" s="481" t="str">
        <f>IF(S308&gt;=[1]Listas!AE$4,[1]Listas!AF$4,IF(S308&gt;=[1]Listas!AE$5,[1]Listas!AF$5,[1]Listas!AF$6))</f>
        <v>Aceptable con control</v>
      </c>
      <c r="V308" s="484">
        <v>5</v>
      </c>
      <c r="W308" s="484">
        <v>0</v>
      </c>
      <c r="X308" s="484">
        <v>0</v>
      </c>
      <c r="Y308" s="479" t="s">
        <v>664</v>
      </c>
      <c r="Z308" s="478" t="s">
        <v>604</v>
      </c>
      <c r="AA308" s="479"/>
      <c r="AB308" s="479"/>
      <c r="AC308" s="479"/>
      <c r="AD308" s="479" t="s">
        <v>700</v>
      </c>
      <c r="AE308" s="479"/>
    </row>
    <row r="309" spans="1:31" ht="38.25" hidden="1" x14ac:dyDescent="0.2">
      <c r="A309" s="477"/>
      <c r="B309" s="477"/>
      <c r="C309" s="478" t="s">
        <v>604</v>
      </c>
      <c r="D309" s="478" t="s">
        <v>667</v>
      </c>
      <c r="E309" s="479" t="s">
        <v>668</v>
      </c>
      <c r="F309" s="478" t="s">
        <v>663</v>
      </c>
      <c r="G309" s="479" t="s">
        <v>669</v>
      </c>
      <c r="H309" s="479"/>
      <c r="I309" s="479" t="s">
        <v>670</v>
      </c>
      <c r="J309" s="479"/>
      <c r="K309" s="478" t="s">
        <v>610</v>
      </c>
      <c r="L309" s="480">
        <f>IF(K309=[1]Listas!B$4,[1]Listas!C$4,IF(K309=[1]Listas!B$5,[1]Listas!C$5,IF(K309=[1]Listas!B$6,[1]Listas!C$6,[1]Listas!C$7)))</f>
        <v>0</v>
      </c>
      <c r="M309" s="478" t="s">
        <v>665</v>
      </c>
      <c r="N309" s="480">
        <f>IF(M309=[1]Listas!D$4,[1]Listas!E$4,IF(M309=[1]Listas!D$5,[1]Listas!E$5,IF(M309=[1]Listas!D$6,[1]Listas!E$6,[1]Listas!E$7)))</f>
        <v>1</v>
      </c>
      <c r="O309" s="481">
        <f t="shared" si="19"/>
        <v>0</v>
      </c>
      <c r="P309" s="481" t="str">
        <f t="shared" si="20"/>
        <v>Sin Valor</v>
      </c>
      <c r="Q309" s="482" t="s">
        <v>612</v>
      </c>
      <c r="R309" s="483">
        <f>IF(Q309=[1]Listas!F$4,[1]Listas!G$4,IF(Q309=[1]Listas!F$5,[1]Listas!G$5,IF(Q309=[1]Listas!F$6,[1]Listas!G$6,[1]Listas!G$7)))</f>
        <v>10</v>
      </c>
      <c r="S309" s="481">
        <f t="shared" si="21"/>
        <v>0</v>
      </c>
      <c r="T309" s="481" t="str">
        <f t="shared" si="22"/>
        <v>Mantener</v>
      </c>
      <c r="U309" s="481" t="str">
        <f>IF(S309&gt;=[1]Listas!AE$4,[1]Listas!AF$4,IF(S309&gt;=[1]Listas!AE$5,[1]Listas!AF$5,[1]Listas!AF$6))</f>
        <v>Aceptable</v>
      </c>
      <c r="V309" s="484">
        <v>5</v>
      </c>
      <c r="W309" s="484">
        <v>0</v>
      </c>
      <c r="X309" s="484">
        <v>0</v>
      </c>
      <c r="Y309" s="479" t="s">
        <v>669</v>
      </c>
      <c r="Z309" s="478" t="s">
        <v>604</v>
      </c>
      <c r="AA309" s="479"/>
      <c r="AB309" s="479"/>
      <c r="AC309" s="479" t="s">
        <v>671</v>
      </c>
      <c r="AD309" s="479"/>
      <c r="AE309" s="479"/>
    </row>
    <row r="310" spans="1:31" ht="51" hidden="1" x14ac:dyDescent="0.2">
      <c r="A310" s="477"/>
      <c r="B310" s="477"/>
      <c r="C310" s="478" t="s">
        <v>604</v>
      </c>
      <c r="D310" s="478" t="s">
        <v>672</v>
      </c>
      <c r="E310" s="479" t="s">
        <v>673</v>
      </c>
      <c r="F310" s="478" t="s">
        <v>656</v>
      </c>
      <c r="G310" s="479" t="s">
        <v>674</v>
      </c>
      <c r="H310" s="479"/>
      <c r="I310" s="479" t="s">
        <v>675</v>
      </c>
      <c r="J310" s="479"/>
      <c r="K310" s="478" t="s">
        <v>610</v>
      </c>
      <c r="L310" s="480">
        <f>IF(K310=[1]Listas!B$4,[1]Listas!C$4,IF(K310=[1]Listas!B$5,[1]Listas!C$5,IF(K310=[1]Listas!B$6,[1]Listas!C$6,[1]Listas!C$7)))</f>
        <v>0</v>
      </c>
      <c r="M310" s="478" t="s">
        <v>665</v>
      </c>
      <c r="N310" s="480">
        <f>IF(M310=[1]Listas!D$4,[1]Listas!E$4,IF(M310=[1]Listas!D$5,[1]Listas!E$5,IF(M310=[1]Listas!D$6,[1]Listas!E$6,[1]Listas!E$7)))</f>
        <v>1</v>
      </c>
      <c r="O310" s="481">
        <f t="shared" si="19"/>
        <v>0</v>
      </c>
      <c r="P310" s="481" t="str">
        <f t="shared" si="20"/>
        <v>Sin Valor</v>
      </c>
      <c r="Q310" s="482" t="s">
        <v>676</v>
      </c>
      <c r="R310" s="483">
        <f>IF(Q310=[1]Listas!F$4,[1]Listas!G$4,IF(Q310=[1]Listas!F$5,[1]Listas!G$5,IF(Q310=[1]Listas!F$6,[1]Listas!G$6,[1]Listas!G$7)))</f>
        <v>100</v>
      </c>
      <c r="S310" s="481">
        <f t="shared" si="21"/>
        <v>0</v>
      </c>
      <c r="T310" s="481" t="str">
        <f t="shared" si="22"/>
        <v>Mantener</v>
      </c>
      <c r="U310" s="481" t="str">
        <f>IF(S310&gt;=[1]Listas!AE$4,[1]Listas!AF$4,IF(S310&gt;=[1]Listas!AE$5,[1]Listas!AF$5,[1]Listas!AF$6))</f>
        <v>Aceptable</v>
      </c>
      <c r="V310" s="484">
        <v>5</v>
      </c>
      <c r="W310" s="484">
        <v>0</v>
      </c>
      <c r="X310" s="484">
        <v>0</v>
      </c>
      <c r="Y310" s="479" t="s">
        <v>677</v>
      </c>
      <c r="Z310" s="478" t="s">
        <v>604</v>
      </c>
      <c r="AA310" s="479"/>
      <c r="AB310" s="479"/>
      <c r="AC310" s="479"/>
      <c r="AD310" s="479" t="s">
        <v>678</v>
      </c>
      <c r="AE310" s="479"/>
    </row>
    <row r="311" spans="1:31" s="486" customFormat="1" ht="51" hidden="1" x14ac:dyDescent="0.2">
      <c r="A311" s="477" t="s">
        <v>806</v>
      </c>
      <c r="B311" s="477" t="s">
        <v>603</v>
      </c>
      <c r="C311" s="478" t="s">
        <v>604</v>
      </c>
      <c r="D311" s="478" t="s">
        <v>605</v>
      </c>
      <c r="E311" s="479" t="s">
        <v>606</v>
      </c>
      <c r="F311" s="478" t="s">
        <v>607</v>
      </c>
      <c r="G311" s="479" t="s">
        <v>608</v>
      </c>
      <c r="H311" s="479" t="s">
        <v>609</v>
      </c>
      <c r="I311" s="479"/>
      <c r="J311" s="479"/>
      <c r="K311" s="478" t="s">
        <v>610</v>
      </c>
      <c r="L311" s="480">
        <f>IF(K311=[1]Listas!B$4,[1]Listas!C$4,IF(K311=[1]Listas!B$5,[1]Listas!C$5,IF(K311=[1]Listas!B$6,[1]Listas!C$6,[1]Listas!C$7)))</f>
        <v>0</v>
      </c>
      <c r="M311" s="478" t="s">
        <v>611</v>
      </c>
      <c r="N311" s="480">
        <f>IF(M311=[1]Listas!D$4,[1]Listas!E$4,IF(M311=[1]Listas!D$5,[1]Listas!E$5,IF(M311=[1]Listas!D$6,[1]Listas!E$6,[1]Listas!E$7)))</f>
        <v>3</v>
      </c>
      <c r="O311" s="481">
        <f t="shared" si="19"/>
        <v>0</v>
      </c>
      <c r="P311" s="481" t="str">
        <f t="shared" si="20"/>
        <v>Sin Valor</v>
      </c>
      <c r="Q311" s="482" t="s">
        <v>612</v>
      </c>
      <c r="R311" s="483">
        <f>IF(Q311=[1]Listas!F$4,[1]Listas!G$4,IF(Q311=[1]Listas!F$5,[1]Listas!G$5,IF(Q311=[1]Listas!F$6,[1]Listas!G$6,[1]Listas!G$7)))</f>
        <v>10</v>
      </c>
      <c r="S311" s="481">
        <f t="shared" si="21"/>
        <v>0</v>
      </c>
      <c r="T311" s="481" t="str">
        <f t="shared" si="22"/>
        <v>Mantener</v>
      </c>
      <c r="U311" s="481" t="str">
        <f>IF(S311&gt;=[1]Listas!AE$4,[1]Listas!AF$4,IF(S311&gt;=[1]Listas!AE$5,[1]Listas!AF$5,[1]Listas!AF$6))</f>
        <v>Aceptable</v>
      </c>
      <c r="V311" s="484">
        <v>1</v>
      </c>
      <c r="W311" s="484">
        <v>0</v>
      </c>
      <c r="X311" s="484">
        <v>0</v>
      </c>
      <c r="Y311" s="479" t="s">
        <v>613</v>
      </c>
      <c r="Z311" s="478" t="s">
        <v>604</v>
      </c>
      <c r="AA311" s="479"/>
      <c r="AB311" s="479"/>
      <c r="AC311" s="479"/>
      <c r="AD311" s="485" t="s">
        <v>614</v>
      </c>
      <c r="AE311" s="479"/>
    </row>
    <row r="312" spans="1:31" ht="89.25" hidden="1" x14ac:dyDescent="0.2">
      <c r="A312" s="477"/>
      <c r="B312" s="477"/>
      <c r="C312" s="478" t="s">
        <v>604</v>
      </c>
      <c r="D312" s="478" t="s">
        <v>605</v>
      </c>
      <c r="E312" s="479" t="s">
        <v>615</v>
      </c>
      <c r="F312" s="478" t="s">
        <v>607</v>
      </c>
      <c r="G312" s="479" t="s">
        <v>616</v>
      </c>
      <c r="H312" s="487" t="s">
        <v>617</v>
      </c>
      <c r="I312" s="487" t="s">
        <v>618</v>
      </c>
      <c r="J312" s="487" t="s">
        <v>619</v>
      </c>
      <c r="K312" s="478" t="s">
        <v>580</v>
      </c>
      <c r="L312" s="480">
        <f>IF(K312=[1]Listas!B$4,[1]Listas!C$4,IF(K312=[1]Listas!B$5,[1]Listas!C$5,IF(K312=[1]Listas!B$6,[1]Listas!C$6,[1]Listas!C$7)))</f>
        <v>2</v>
      </c>
      <c r="M312" s="478" t="s">
        <v>620</v>
      </c>
      <c r="N312" s="480">
        <f>IF(M312=[1]Listas!D$4,[1]Listas!E$4,IF(M312=[1]Listas!D$5,[1]Listas!E$5,IF(M312=[1]Listas!D$6,[1]Listas!E$6,[1]Listas!E$7)))</f>
        <v>4</v>
      </c>
      <c r="O312" s="481">
        <f>N312*L312</f>
        <v>8</v>
      </c>
      <c r="P312" s="481" t="str">
        <f>IF((O312&gt;=24),"Muy Alto",IF((O312&gt;=10),"Alto",IF((O312&gt;=6),"Medio",IF((O312&gt;=2),"Bajo","Sin Valor"))))</f>
        <v>Medio</v>
      </c>
      <c r="Q312" s="482" t="s">
        <v>621</v>
      </c>
      <c r="R312" s="483">
        <f>IF(Q312=[1]Listas!F$4,[1]Listas!G$4,IF(Q312=[1]Listas!F$5,[1]Listas!G$5,IF(Q312=[1]Listas!F$6,[1]Listas!G$6,[1]Listas!G$7)))</f>
        <v>60</v>
      </c>
      <c r="S312" s="481">
        <f>+R312*O312</f>
        <v>480</v>
      </c>
      <c r="T312" s="481" t="str">
        <f>IF((S312&gt;=600),"Crítico",IF((S312&gt;=150),"Corregir",IF((S312&gt;=40),"Mejorar",IF((S312&lt;=20),"Mantener"))))</f>
        <v>Corregir</v>
      </c>
      <c r="U312" s="481" t="str">
        <f>IF(S312&gt;=[1]Listas!AE$4,[1]Listas!AF$4,IF(S312&gt;=[1]Listas!AE$5,[1]Listas!AF$5,[1]Listas!AF$6))</f>
        <v>Aceptable con control</v>
      </c>
      <c r="V312" s="484">
        <v>1</v>
      </c>
      <c r="W312" s="484">
        <v>0</v>
      </c>
      <c r="X312" s="484">
        <v>0</v>
      </c>
      <c r="Y312" s="479" t="s">
        <v>622</v>
      </c>
      <c r="Z312" s="478" t="s">
        <v>604</v>
      </c>
      <c r="AA312" s="479"/>
      <c r="AB312" s="479"/>
      <c r="AC312" s="479"/>
      <c r="AD312" s="488" t="s">
        <v>623</v>
      </c>
      <c r="AE312" s="489" t="s">
        <v>624</v>
      </c>
    </row>
    <row r="313" spans="1:31" s="486" customFormat="1" ht="51" hidden="1" x14ac:dyDescent="0.2">
      <c r="A313" s="477"/>
      <c r="B313" s="477"/>
      <c r="C313" s="478" t="s">
        <v>604</v>
      </c>
      <c r="D313" s="478" t="s">
        <v>625</v>
      </c>
      <c r="E313" s="479" t="s">
        <v>626</v>
      </c>
      <c r="F313" s="478" t="s">
        <v>607</v>
      </c>
      <c r="G313" s="479" t="s">
        <v>627</v>
      </c>
      <c r="H313" s="479" t="s">
        <v>628</v>
      </c>
      <c r="I313" s="479"/>
      <c r="J313" s="479"/>
      <c r="K313" s="478" t="s">
        <v>610</v>
      </c>
      <c r="L313" s="480">
        <f>IF(K313=[1]Listas!B$4,[1]Listas!C$4,IF(K313=[1]Listas!B$5,[1]Listas!C$5,IF(K313=[1]Listas!B$6,[1]Listas!C$6,[1]Listas!C$7)))</f>
        <v>0</v>
      </c>
      <c r="M313" s="478" t="s">
        <v>620</v>
      </c>
      <c r="N313" s="480">
        <f>IF(M313=[1]Listas!D$4,[1]Listas!E$4,IF(M313=[1]Listas!D$5,[1]Listas!E$5,IF(M313=[1]Listas!D$6,[1]Listas!E$6,[1]Listas!E$7)))</f>
        <v>4</v>
      </c>
      <c r="O313" s="481">
        <f t="shared" si="19"/>
        <v>0</v>
      </c>
      <c r="P313" s="481" t="str">
        <f t="shared" si="20"/>
        <v>Sin Valor</v>
      </c>
      <c r="Q313" s="482" t="s">
        <v>612</v>
      </c>
      <c r="R313" s="483">
        <f>IF(Q313=[1]Listas!F$4,[1]Listas!G$4,IF(Q313=[1]Listas!F$5,[1]Listas!G$5,IF(Q313=[1]Listas!F$6,[1]Listas!G$6,[1]Listas!G$7)))</f>
        <v>10</v>
      </c>
      <c r="S313" s="481">
        <f t="shared" si="21"/>
        <v>0</v>
      </c>
      <c r="T313" s="481" t="str">
        <f t="shared" si="22"/>
        <v>Mantener</v>
      </c>
      <c r="U313" s="481" t="str">
        <f>IF(S313&gt;=[1]Listas!AE$4,[1]Listas!AF$4,IF(S313&gt;=[1]Listas!AE$5,[1]Listas!AF$5,[1]Listas!AF$6))</f>
        <v>Aceptable</v>
      </c>
      <c r="V313" s="484">
        <v>1</v>
      </c>
      <c r="W313" s="484">
        <v>0</v>
      </c>
      <c r="X313" s="484">
        <v>0</v>
      </c>
      <c r="Y313" s="479" t="s">
        <v>629</v>
      </c>
      <c r="Z313" s="478" t="s">
        <v>604</v>
      </c>
      <c r="AA313" s="479"/>
      <c r="AB313" s="479"/>
      <c r="AC313" s="485" t="s">
        <v>630</v>
      </c>
      <c r="AD313" s="485" t="s">
        <v>631</v>
      </c>
      <c r="AE313" s="479"/>
    </row>
    <row r="314" spans="1:31" s="486" customFormat="1" ht="38.25" hidden="1" x14ac:dyDescent="0.2">
      <c r="A314" s="477"/>
      <c r="B314" s="477"/>
      <c r="C314" s="478" t="s">
        <v>604</v>
      </c>
      <c r="D314" s="478" t="s">
        <v>632</v>
      </c>
      <c r="E314" s="479" t="s">
        <v>633</v>
      </c>
      <c r="F314" s="478" t="s">
        <v>607</v>
      </c>
      <c r="G314" s="479" t="s">
        <v>634</v>
      </c>
      <c r="H314" s="479"/>
      <c r="I314" s="479"/>
      <c r="J314" s="479" t="s">
        <v>635</v>
      </c>
      <c r="K314" s="478" t="s">
        <v>610</v>
      </c>
      <c r="L314" s="480">
        <f>IF(K314=[1]Listas!B$4,[1]Listas!C$4,IF(K314=[1]Listas!B$5,[1]Listas!C$5,IF(K314=[1]Listas!B$6,[1]Listas!C$6,[1]Listas!C$7)))</f>
        <v>0</v>
      </c>
      <c r="M314" s="478" t="s">
        <v>636</v>
      </c>
      <c r="N314" s="480">
        <f>IF(M314=[1]Listas!D$4,[1]Listas!E$4,IF(M314=[1]Listas!D$5,[1]Listas!E$5,IF(M314=[1]Listas!D$6,[1]Listas!E$6,[1]Listas!E$7)))</f>
        <v>2</v>
      </c>
      <c r="O314" s="481">
        <f t="shared" si="19"/>
        <v>0</v>
      </c>
      <c r="P314" s="481" t="str">
        <f t="shared" si="20"/>
        <v>Sin Valor</v>
      </c>
      <c r="Q314" s="482" t="s">
        <v>612</v>
      </c>
      <c r="R314" s="483">
        <f>IF(Q314=[1]Listas!F$4,[1]Listas!G$4,IF(Q314=[1]Listas!F$5,[1]Listas!G$5,IF(Q314=[1]Listas!F$6,[1]Listas!G$6,[1]Listas!G$7)))</f>
        <v>10</v>
      </c>
      <c r="S314" s="481">
        <f t="shared" si="21"/>
        <v>0</v>
      </c>
      <c r="T314" s="481" t="str">
        <f t="shared" si="22"/>
        <v>Mantener</v>
      </c>
      <c r="U314" s="481" t="str">
        <f>IF(S314&gt;=[1]Listas!AE$4,[1]Listas!AF$4,IF(S314&gt;=[1]Listas!AE$5,[1]Listas!AF$5,[1]Listas!AF$6))</f>
        <v>Aceptable</v>
      </c>
      <c r="V314" s="484">
        <v>1</v>
      </c>
      <c r="W314" s="484">
        <v>0</v>
      </c>
      <c r="X314" s="484">
        <v>0</v>
      </c>
      <c r="Y314" s="479" t="s">
        <v>637</v>
      </c>
      <c r="Z314" s="478" t="s">
        <v>604</v>
      </c>
      <c r="AA314" s="479"/>
      <c r="AB314" s="479"/>
      <c r="AC314" s="491"/>
      <c r="AD314" s="485" t="s">
        <v>638</v>
      </c>
      <c r="AE314" s="479"/>
    </row>
    <row r="315" spans="1:31" s="486" customFormat="1" ht="76.5" hidden="1" x14ac:dyDescent="0.2">
      <c r="A315" s="477"/>
      <c r="B315" s="477"/>
      <c r="C315" s="478" t="s">
        <v>604</v>
      </c>
      <c r="D315" s="478" t="s">
        <v>639</v>
      </c>
      <c r="E315" s="479" t="s">
        <v>640</v>
      </c>
      <c r="F315" s="478" t="s">
        <v>641</v>
      </c>
      <c r="G315" s="479" t="s">
        <v>642</v>
      </c>
      <c r="H315" s="479" t="s">
        <v>643</v>
      </c>
      <c r="I315" s="479" t="s">
        <v>644</v>
      </c>
      <c r="J315" s="479"/>
      <c r="K315" s="478" t="s">
        <v>580</v>
      </c>
      <c r="L315" s="480">
        <f>IF(K315=[1]Listas!B$4,[1]Listas!C$4,IF(K315=[1]Listas!B$5,[1]Listas!C$5,IF(K315=[1]Listas!B$6,[1]Listas!C$6,[1]Listas!C$7)))</f>
        <v>2</v>
      </c>
      <c r="M315" s="478" t="s">
        <v>611</v>
      </c>
      <c r="N315" s="480">
        <f>IF(M315=[1]Listas!D$4,[1]Listas!E$4,IF(M315=[1]Listas!D$5,[1]Listas!E$5,IF(M315=[1]Listas!D$6,[1]Listas!E$6,[1]Listas!E$7)))</f>
        <v>3</v>
      </c>
      <c r="O315" s="481">
        <f t="shared" si="19"/>
        <v>6</v>
      </c>
      <c r="P315" s="481" t="str">
        <f t="shared" si="20"/>
        <v>Medio</v>
      </c>
      <c r="Q315" s="482" t="s">
        <v>645</v>
      </c>
      <c r="R315" s="483">
        <f>IF(Q315=[1]Listas!F$4,[1]Listas!G$4,IF(Q315=[1]Listas!F$5,[1]Listas!G$5,IF(Q315=[1]Listas!F$6,[1]Listas!G$6,[1]Listas!G$7)))</f>
        <v>25</v>
      </c>
      <c r="S315" s="481">
        <f t="shared" si="21"/>
        <v>150</v>
      </c>
      <c r="T315" s="481" t="str">
        <f t="shared" si="22"/>
        <v>Corregir</v>
      </c>
      <c r="U315" s="481" t="str">
        <f>IF(S315&gt;=[1]Listas!AE$4,[1]Listas!AF$4,IF(S315&gt;=[1]Listas!AE$5,[1]Listas!AF$5,[1]Listas!AF$6))</f>
        <v>Aceptable con control</v>
      </c>
      <c r="V315" s="484">
        <v>1</v>
      </c>
      <c r="W315" s="484">
        <v>0</v>
      </c>
      <c r="X315" s="484">
        <v>0</v>
      </c>
      <c r="Y315" s="479" t="s">
        <v>646</v>
      </c>
      <c r="Z315" s="478" t="s">
        <v>604</v>
      </c>
      <c r="AA315" s="479"/>
      <c r="AB315" s="479"/>
      <c r="AC315" s="479"/>
      <c r="AD315" s="485" t="s">
        <v>647</v>
      </c>
      <c r="AE315" s="479"/>
    </row>
    <row r="316" spans="1:31" s="486" customFormat="1" ht="76.5" hidden="1" x14ac:dyDescent="0.2">
      <c r="A316" s="477"/>
      <c r="B316" s="477"/>
      <c r="C316" s="478" t="s">
        <v>604</v>
      </c>
      <c r="D316" s="478" t="s">
        <v>648</v>
      </c>
      <c r="E316" s="479" t="s">
        <v>649</v>
      </c>
      <c r="F316" s="478" t="s">
        <v>641</v>
      </c>
      <c r="G316" s="479" t="s">
        <v>650</v>
      </c>
      <c r="H316" s="479"/>
      <c r="I316" s="479"/>
      <c r="J316" s="479" t="s">
        <v>651</v>
      </c>
      <c r="K316" s="478" t="s">
        <v>580</v>
      </c>
      <c r="L316" s="480">
        <f>IF(K316=[1]Listas!B$4,[1]Listas!C$4,IF(K316=[1]Listas!B$5,[1]Listas!C$5,IF(K316=[1]Listas!B$6,[1]Listas!C$6,[1]Listas!C$7)))</f>
        <v>2</v>
      </c>
      <c r="M316" s="478" t="s">
        <v>611</v>
      </c>
      <c r="N316" s="480">
        <f>IF(M316=[1]Listas!D$4,[1]Listas!E$4,IF(M316=[1]Listas!D$5,[1]Listas!E$5,IF(M316=[1]Listas!D$6,[1]Listas!E$6,[1]Listas!E$7)))</f>
        <v>3</v>
      </c>
      <c r="O316" s="481">
        <f t="shared" si="19"/>
        <v>6</v>
      </c>
      <c r="P316" s="481" t="str">
        <f t="shared" si="20"/>
        <v>Medio</v>
      </c>
      <c r="Q316" s="482" t="s">
        <v>645</v>
      </c>
      <c r="R316" s="483">
        <f>IF(Q316=[1]Listas!F$4,[1]Listas!G$4,IF(Q316=[1]Listas!F$5,[1]Listas!G$5,IF(Q316=[1]Listas!F$6,[1]Listas!G$6,[1]Listas!G$7)))</f>
        <v>25</v>
      </c>
      <c r="S316" s="481">
        <f t="shared" si="21"/>
        <v>150</v>
      </c>
      <c r="T316" s="481" t="str">
        <f t="shared" si="22"/>
        <v>Corregir</v>
      </c>
      <c r="U316" s="481" t="str">
        <f>IF(S316&gt;=[1]Listas!AE$4,[1]Listas!AF$4,IF(S316&gt;=[1]Listas!AE$5,[1]Listas!AF$5,[1]Listas!AF$6))</f>
        <v>Aceptable con control</v>
      </c>
      <c r="V316" s="484">
        <v>1</v>
      </c>
      <c r="W316" s="484">
        <v>0</v>
      </c>
      <c r="X316" s="484">
        <v>0</v>
      </c>
      <c r="Y316" s="479" t="s">
        <v>652</v>
      </c>
      <c r="Z316" s="478" t="s">
        <v>63</v>
      </c>
      <c r="AA316" s="479"/>
      <c r="AB316" s="479"/>
      <c r="AC316" s="479"/>
      <c r="AD316" s="485" t="s">
        <v>647</v>
      </c>
      <c r="AE316" s="479"/>
    </row>
    <row r="317" spans="1:31" s="486" customFormat="1" ht="38.25" hidden="1" x14ac:dyDescent="0.2">
      <c r="A317" s="477"/>
      <c r="B317" s="477"/>
      <c r="C317" s="478" t="s">
        <v>604</v>
      </c>
      <c r="D317" s="478" t="s">
        <v>654</v>
      </c>
      <c r="E317" s="479" t="s">
        <v>655</v>
      </c>
      <c r="F317" s="478" t="s">
        <v>656</v>
      </c>
      <c r="G317" s="479" t="s">
        <v>657</v>
      </c>
      <c r="H317" s="479" t="s">
        <v>658</v>
      </c>
      <c r="I317" s="479"/>
      <c r="J317" s="479"/>
      <c r="K317" s="478" t="s">
        <v>610</v>
      </c>
      <c r="L317" s="480">
        <f>IF(K317=[1]Listas!B$4,[1]Listas!C$4,IF(K317=[1]Listas!B$5,[1]Listas!C$5,IF(K317=[1]Listas!B$6,[1]Listas!C$6,[1]Listas!C$7)))</f>
        <v>0</v>
      </c>
      <c r="M317" s="478" t="s">
        <v>611</v>
      </c>
      <c r="N317" s="480">
        <f>IF(M317=[1]Listas!D$4,[1]Listas!E$4,IF(M317=[1]Listas!D$5,[1]Listas!E$5,IF(M317=[1]Listas!D$6,[1]Listas!E$6,[1]Listas!E$7)))</f>
        <v>3</v>
      </c>
      <c r="O317" s="481">
        <f t="shared" si="19"/>
        <v>0</v>
      </c>
      <c r="P317" s="481" t="str">
        <f t="shared" si="20"/>
        <v>Sin Valor</v>
      </c>
      <c r="Q317" s="482" t="s">
        <v>645</v>
      </c>
      <c r="R317" s="483">
        <f>IF(Q317=[1]Listas!F$4,[1]Listas!G$4,IF(Q317=[1]Listas!F$5,[1]Listas!G$5,IF(Q317=[1]Listas!F$6,[1]Listas!G$6,[1]Listas!G$7)))</f>
        <v>25</v>
      </c>
      <c r="S317" s="481">
        <f t="shared" si="21"/>
        <v>0</v>
      </c>
      <c r="T317" s="481" t="str">
        <f t="shared" si="22"/>
        <v>Mantener</v>
      </c>
      <c r="U317" s="481" t="str">
        <f>IF(S317&gt;=[1]Listas!AE$4,[1]Listas!AF$4,IF(S317&gt;=[1]Listas!AE$5,[1]Listas!AF$5,[1]Listas!AF$6))</f>
        <v>Aceptable</v>
      </c>
      <c r="V317" s="484">
        <v>1</v>
      </c>
      <c r="W317" s="484">
        <v>0</v>
      </c>
      <c r="X317" s="484">
        <v>0</v>
      </c>
      <c r="Y317" s="479" t="s">
        <v>659</v>
      </c>
      <c r="Z317" s="478" t="s">
        <v>63</v>
      </c>
      <c r="AA317" s="479"/>
      <c r="AB317" s="479"/>
      <c r="AC317" s="491"/>
      <c r="AD317" s="479" t="s">
        <v>660</v>
      </c>
      <c r="AE317" s="491"/>
    </row>
    <row r="318" spans="1:31" s="486" customFormat="1" ht="38.25" hidden="1" x14ac:dyDescent="0.2">
      <c r="A318" s="477"/>
      <c r="B318" s="477"/>
      <c r="C318" s="478" t="s">
        <v>604</v>
      </c>
      <c r="D318" s="478" t="s">
        <v>661</v>
      </c>
      <c r="E318" s="479" t="s">
        <v>662</v>
      </c>
      <c r="F318" s="478" t="s">
        <v>663</v>
      </c>
      <c r="G318" s="479" t="s">
        <v>664</v>
      </c>
      <c r="H318" s="479"/>
      <c r="I318" s="479"/>
      <c r="J318" s="479"/>
      <c r="K318" s="478" t="s">
        <v>610</v>
      </c>
      <c r="L318" s="480">
        <f>IF(K318=[1]Listas!B$4,[1]Listas!C$4,IF(K318=[1]Listas!B$5,[1]Listas!C$5,IF(K318=[1]Listas!B$6,[1]Listas!C$6,[1]Listas!C$7)))</f>
        <v>0</v>
      </c>
      <c r="M318" s="478" t="s">
        <v>665</v>
      </c>
      <c r="N318" s="480">
        <f>IF(M318=[1]Listas!D$4,[1]Listas!E$4,IF(M318=[1]Listas!D$5,[1]Listas!E$5,IF(M318=[1]Listas!D$6,[1]Listas!E$6,[1]Listas!E$7)))</f>
        <v>1</v>
      </c>
      <c r="O318" s="481">
        <f t="shared" si="19"/>
        <v>0</v>
      </c>
      <c r="P318" s="481" t="str">
        <f t="shared" si="20"/>
        <v>Sin Valor</v>
      </c>
      <c r="Q318" s="482" t="s">
        <v>612</v>
      </c>
      <c r="R318" s="483">
        <f>IF(Q318=[1]Listas!F$4,[1]Listas!G$4,IF(Q318=[1]Listas!F$5,[1]Listas!G$5,IF(Q318=[1]Listas!F$6,[1]Listas!G$6,[1]Listas!G$7)))</f>
        <v>10</v>
      </c>
      <c r="S318" s="481">
        <f t="shared" si="21"/>
        <v>0</v>
      </c>
      <c r="T318" s="481" t="str">
        <f t="shared" si="22"/>
        <v>Mantener</v>
      </c>
      <c r="U318" s="481" t="str">
        <f>IF(S318&gt;=[1]Listas!AE$4,[1]Listas!AF$4,IF(S318&gt;=[1]Listas!AE$5,[1]Listas!AF$5,[1]Listas!AF$6))</f>
        <v>Aceptable</v>
      </c>
      <c r="V318" s="484">
        <v>1</v>
      </c>
      <c r="W318" s="484">
        <v>0</v>
      </c>
      <c r="X318" s="484">
        <v>0</v>
      </c>
      <c r="Y318" s="479" t="s">
        <v>664</v>
      </c>
      <c r="Z318" s="478" t="s">
        <v>604</v>
      </c>
      <c r="AA318" s="479"/>
      <c r="AB318" s="479"/>
      <c r="AC318" s="479"/>
      <c r="AD318" s="479" t="s">
        <v>666</v>
      </c>
      <c r="AE318" s="479"/>
    </row>
    <row r="319" spans="1:31" s="486" customFormat="1" ht="38.25" hidden="1" x14ac:dyDescent="0.2">
      <c r="A319" s="477"/>
      <c r="B319" s="477"/>
      <c r="C319" s="478" t="s">
        <v>604</v>
      </c>
      <c r="D319" s="478" t="s">
        <v>667</v>
      </c>
      <c r="E319" s="479" t="s">
        <v>668</v>
      </c>
      <c r="F319" s="478" t="s">
        <v>663</v>
      </c>
      <c r="G319" s="479" t="s">
        <v>669</v>
      </c>
      <c r="H319" s="479"/>
      <c r="I319" s="479" t="s">
        <v>670</v>
      </c>
      <c r="J319" s="479"/>
      <c r="K319" s="478" t="s">
        <v>610</v>
      </c>
      <c r="L319" s="480">
        <f>IF(K319=[1]Listas!B$4,[1]Listas!C$4,IF(K319=[1]Listas!B$5,[1]Listas!C$5,IF(K319=[1]Listas!B$6,[1]Listas!C$6,[1]Listas!C$7)))</f>
        <v>0</v>
      </c>
      <c r="M319" s="478" t="s">
        <v>665</v>
      </c>
      <c r="N319" s="480">
        <f>IF(M319=[1]Listas!D$4,[1]Listas!E$4,IF(M319=[1]Listas!D$5,[1]Listas!E$5,IF(M319=[1]Listas!D$6,[1]Listas!E$6,[1]Listas!E$7)))</f>
        <v>1</v>
      </c>
      <c r="O319" s="481">
        <f t="shared" si="19"/>
        <v>0</v>
      </c>
      <c r="P319" s="481" t="str">
        <f t="shared" si="20"/>
        <v>Sin Valor</v>
      </c>
      <c r="Q319" s="482" t="s">
        <v>612</v>
      </c>
      <c r="R319" s="483">
        <f>IF(Q319=[1]Listas!F$4,[1]Listas!G$4,IF(Q319=[1]Listas!F$5,[1]Listas!G$5,IF(Q319=[1]Listas!F$6,[1]Listas!G$6,[1]Listas!G$7)))</f>
        <v>10</v>
      </c>
      <c r="S319" s="481">
        <f t="shared" si="21"/>
        <v>0</v>
      </c>
      <c r="T319" s="481" t="str">
        <f t="shared" si="22"/>
        <v>Mantener</v>
      </c>
      <c r="U319" s="481" t="str">
        <f>IF(S319&gt;=[1]Listas!AE$4,[1]Listas!AF$4,IF(S319&gt;=[1]Listas!AE$5,[1]Listas!AF$5,[1]Listas!AF$6))</f>
        <v>Aceptable</v>
      </c>
      <c r="V319" s="484">
        <v>1</v>
      </c>
      <c r="W319" s="484">
        <v>0</v>
      </c>
      <c r="X319" s="484">
        <v>0</v>
      </c>
      <c r="Y319" s="479" t="s">
        <v>669</v>
      </c>
      <c r="Z319" s="478" t="s">
        <v>604</v>
      </c>
      <c r="AA319" s="479"/>
      <c r="AB319" s="479"/>
      <c r="AC319" s="479" t="s">
        <v>807</v>
      </c>
      <c r="AD319" s="479"/>
      <c r="AE319" s="479"/>
    </row>
    <row r="320" spans="1:31" s="486" customFormat="1" ht="51" hidden="1" x14ac:dyDescent="0.2">
      <c r="A320" s="477"/>
      <c r="B320" s="477"/>
      <c r="C320" s="478" t="s">
        <v>604</v>
      </c>
      <c r="D320" s="478" t="s">
        <v>672</v>
      </c>
      <c r="E320" s="479" t="s">
        <v>673</v>
      </c>
      <c r="F320" s="478" t="s">
        <v>656</v>
      </c>
      <c r="G320" s="479" t="s">
        <v>674</v>
      </c>
      <c r="H320" s="479"/>
      <c r="I320" s="479" t="s">
        <v>675</v>
      </c>
      <c r="J320" s="479"/>
      <c r="K320" s="478" t="s">
        <v>610</v>
      </c>
      <c r="L320" s="480">
        <f>IF(K320=[1]Listas!B$4,[1]Listas!C$4,IF(K320=[1]Listas!B$5,[1]Listas!C$5,IF(K320=[1]Listas!B$6,[1]Listas!C$6,[1]Listas!C$7)))</f>
        <v>0</v>
      </c>
      <c r="M320" s="478" t="s">
        <v>665</v>
      </c>
      <c r="N320" s="480">
        <f>IF(M320=[1]Listas!D$4,[1]Listas!E$4,IF(M320=[1]Listas!D$5,[1]Listas!E$5,IF(M320=[1]Listas!D$6,[1]Listas!E$6,[1]Listas!E$7)))</f>
        <v>1</v>
      </c>
      <c r="O320" s="481">
        <f t="shared" si="19"/>
        <v>0</v>
      </c>
      <c r="P320" s="481" t="str">
        <f t="shared" si="20"/>
        <v>Sin Valor</v>
      </c>
      <c r="Q320" s="482" t="s">
        <v>676</v>
      </c>
      <c r="R320" s="483">
        <f>IF(Q320=[1]Listas!F$4,[1]Listas!G$4,IF(Q320=[1]Listas!F$5,[1]Listas!G$5,IF(Q320=[1]Listas!F$6,[1]Listas!G$6,[1]Listas!G$7)))</f>
        <v>100</v>
      </c>
      <c r="S320" s="481">
        <f t="shared" si="21"/>
        <v>0</v>
      </c>
      <c r="T320" s="481" t="str">
        <f t="shared" si="22"/>
        <v>Mantener</v>
      </c>
      <c r="U320" s="481" t="str">
        <f>IF(S320&gt;=[1]Listas!AE$4,[1]Listas!AF$4,IF(S320&gt;=[1]Listas!AE$5,[1]Listas!AF$5,[1]Listas!AF$6))</f>
        <v>Aceptable</v>
      </c>
      <c r="V320" s="484">
        <v>1</v>
      </c>
      <c r="W320" s="484">
        <v>0</v>
      </c>
      <c r="X320" s="484">
        <v>0</v>
      </c>
      <c r="Y320" s="479" t="s">
        <v>677</v>
      </c>
      <c r="Z320" s="478" t="s">
        <v>604</v>
      </c>
      <c r="AA320" s="479"/>
      <c r="AB320" s="479"/>
      <c r="AC320" s="479"/>
      <c r="AD320" s="479" t="s">
        <v>678</v>
      </c>
      <c r="AE320" s="479"/>
    </row>
    <row r="321" spans="1:31" ht="76.5" hidden="1" x14ac:dyDescent="0.2">
      <c r="A321" s="477" t="s">
        <v>808</v>
      </c>
      <c r="B321" s="477" t="s">
        <v>603</v>
      </c>
      <c r="C321" s="478" t="s">
        <v>604</v>
      </c>
      <c r="D321" s="478" t="s">
        <v>605</v>
      </c>
      <c r="E321" s="479" t="s">
        <v>606</v>
      </c>
      <c r="F321" s="478" t="s">
        <v>607</v>
      </c>
      <c r="G321" s="479" t="s">
        <v>608</v>
      </c>
      <c r="H321" s="479" t="s">
        <v>680</v>
      </c>
      <c r="I321" s="479"/>
      <c r="J321" s="479"/>
      <c r="K321" s="478" t="s">
        <v>610</v>
      </c>
      <c r="L321" s="480">
        <f>IF(K321=[1]Listas!B$4,[1]Listas!C$4,IF(K321=[1]Listas!B$5,[1]Listas!C$5,IF(K321=[1]Listas!B$6,[1]Listas!C$6,[1]Listas!C$7)))</f>
        <v>0</v>
      </c>
      <c r="M321" s="478" t="s">
        <v>611</v>
      </c>
      <c r="N321" s="480">
        <f>IF(M321=[1]Listas!D$4,[1]Listas!E$4,IF(M321=[1]Listas!D$5,[1]Listas!E$5,IF(M321=[1]Listas!D$6,[1]Listas!E$6,[1]Listas!E$7)))</f>
        <v>3</v>
      </c>
      <c r="O321" s="481">
        <f t="shared" si="19"/>
        <v>0</v>
      </c>
      <c r="P321" s="481" t="str">
        <f t="shared" si="20"/>
        <v>Sin Valor</v>
      </c>
      <c r="Q321" s="482" t="s">
        <v>612</v>
      </c>
      <c r="R321" s="483">
        <f>IF(Q321=[1]Listas!F$4,[1]Listas!G$4,IF(Q321=[1]Listas!F$5,[1]Listas!G$5,IF(Q321=[1]Listas!F$6,[1]Listas!G$6,[1]Listas!G$7)))</f>
        <v>10</v>
      </c>
      <c r="S321" s="481">
        <f t="shared" si="21"/>
        <v>0</v>
      </c>
      <c r="T321" s="481" t="str">
        <f t="shared" si="22"/>
        <v>Mantener</v>
      </c>
      <c r="U321" s="481" t="str">
        <f>IF(S321&gt;=[1]Listas!AE$4,[1]Listas!AF$4,IF(S321&gt;=[1]Listas!AE$5,[1]Listas!AF$5,[1]Listas!AF$6))</f>
        <v>Aceptable</v>
      </c>
      <c r="V321" s="484">
        <v>1</v>
      </c>
      <c r="W321" s="484">
        <v>0</v>
      </c>
      <c r="X321" s="484">
        <v>0</v>
      </c>
      <c r="Y321" s="479" t="s">
        <v>613</v>
      </c>
      <c r="Z321" s="478" t="s">
        <v>604</v>
      </c>
      <c r="AA321" s="479"/>
      <c r="AB321" s="479"/>
      <c r="AC321" s="479"/>
      <c r="AD321" s="485" t="s">
        <v>614</v>
      </c>
      <c r="AE321" s="479"/>
    </row>
    <row r="322" spans="1:31" ht="89.25" hidden="1" x14ac:dyDescent="0.2">
      <c r="A322" s="477"/>
      <c r="B322" s="477"/>
      <c r="C322" s="478" t="s">
        <v>604</v>
      </c>
      <c r="D322" s="478" t="s">
        <v>605</v>
      </c>
      <c r="E322" s="479" t="s">
        <v>615</v>
      </c>
      <c r="F322" s="478" t="s">
        <v>607</v>
      </c>
      <c r="G322" s="479" t="s">
        <v>616</v>
      </c>
      <c r="H322" s="487" t="s">
        <v>617</v>
      </c>
      <c r="I322" s="487" t="s">
        <v>618</v>
      </c>
      <c r="J322" s="487" t="s">
        <v>619</v>
      </c>
      <c r="K322" s="478" t="s">
        <v>580</v>
      </c>
      <c r="L322" s="480">
        <f>IF(K322=[1]Listas!B$4,[1]Listas!C$4,IF(K322=[1]Listas!B$5,[1]Listas!C$5,IF(K322=[1]Listas!B$6,[1]Listas!C$6,[1]Listas!C$7)))</f>
        <v>2</v>
      </c>
      <c r="M322" s="478" t="s">
        <v>620</v>
      </c>
      <c r="N322" s="480">
        <f>IF(M322=[1]Listas!D$4,[1]Listas!E$4,IF(M322=[1]Listas!D$5,[1]Listas!E$5,IF(M322=[1]Listas!D$6,[1]Listas!E$6,[1]Listas!E$7)))</f>
        <v>4</v>
      </c>
      <c r="O322" s="481">
        <f>N322*L322</f>
        <v>8</v>
      </c>
      <c r="P322" s="481" t="str">
        <f>IF((O322&gt;=24),"Muy Alto",IF((O322&gt;=10),"Alto",IF((O322&gt;=6),"Medio",IF((O322&gt;=2),"Bajo","Sin Valor"))))</f>
        <v>Medio</v>
      </c>
      <c r="Q322" s="482" t="s">
        <v>621</v>
      </c>
      <c r="R322" s="483">
        <f>IF(Q322=[1]Listas!F$4,[1]Listas!G$4,IF(Q322=[1]Listas!F$5,[1]Listas!G$5,IF(Q322=[1]Listas!F$6,[1]Listas!G$6,[1]Listas!G$7)))</f>
        <v>60</v>
      </c>
      <c r="S322" s="481">
        <f>+R322*O322</f>
        <v>480</v>
      </c>
      <c r="T322" s="481" t="str">
        <f>IF((S322&gt;=600),"Crítico",IF((S322&gt;=150),"Corregir",IF((S322&gt;=40),"Mejorar",IF((S322&lt;=20),"Mantener"))))</f>
        <v>Corregir</v>
      </c>
      <c r="U322" s="481" t="str">
        <f>IF(S322&gt;=[1]Listas!AE$4,[1]Listas!AF$4,IF(S322&gt;=[1]Listas!AE$5,[1]Listas!AF$5,[1]Listas!AF$6))</f>
        <v>Aceptable con control</v>
      </c>
      <c r="V322" s="484">
        <v>1</v>
      </c>
      <c r="W322" s="484">
        <v>0</v>
      </c>
      <c r="X322" s="484">
        <v>0</v>
      </c>
      <c r="Y322" s="479" t="s">
        <v>622</v>
      </c>
      <c r="Z322" s="478" t="s">
        <v>604</v>
      </c>
      <c r="AA322" s="479"/>
      <c r="AB322" s="479"/>
      <c r="AC322" s="479"/>
      <c r="AD322" s="488" t="s">
        <v>623</v>
      </c>
      <c r="AE322" s="489" t="s">
        <v>624</v>
      </c>
    </row>
    <row r="323" spans="1:31" ht="51" hidden="1" x14ac:dyDescent="0.2">
      <c r="A323" s="477"/>
      <c r="B323" s="477"/>
      <c r="C323" s="478" t="s">
        <v>604</v>
      </c>
      <c r="D323" s="478" t="s">
        <v>625</v>
      </c>
      <c r="E323" s="479" t="s">
        <v>626</v>
      </c>
      <c r="F323" s="478" t="s">
        <v>607</v>
      </c>
      <c r="G323" s="479" t="s">
        <v>627</v>
      </c>
      <c r="H323" s="479" t="s">
        <v>628</v>
      </c>
      <c r="I323" s="479"/>
      <c r="J323" s="479"/>
      <c r="K323" s="478" t="s">
        <v>580</v>
      </c>
      <c r="L323" s="480">
        <f>IF(K323=[1]Listas!B$4,[1]Listas!C$4,IF(K323=[1]Listas!B$5,[1]Listas!C$5,IF(K323=[1]Listas!B$6,[1]Listas!C$6,[1]Listas!C$7)))</f>
        <v>2</v>
      </c>
      <c r="M323" s="478" t="s">
        <v>620</v>
      </c>
      <c r="N323" s="480">
        <f>IF(M323=[1]Listas!D$4,[1]Listas!E$4,IF(M323=[1]Listas!D$5,[1]Listas!E$5,IF(M323=[1]Listas!D$6,[1]Listas!E$6,[1]Listas!E$7)))</f>
        <v>4</v>
      </c>
      <c r="O323" s="481">
        <f t="shared" si="19"/>
        <v>8</v>
      </c>
      <c r="P323" s="481" t="str">
        <f t="shared" si="20"/>
        <v>Medio</v>
      </c>
      <c r="Q323" s="482" t="s">
        <v>645</v>
      </c>
      <c r="R323" s="483">
        <f>IF(Q323=[1]Listas!F$4,[1]Listas!G$4,IF(Q323=[1]Listas!F$5,[1]Listas!G$5,IF(Q323=[1]Listas!F$6,[1]Listas!G$6,[1]Listas!G$7)))</f>
        <v>25</v>
      </c>
      <c r="S323" s="481">
        <f t="shared" si="21"/>
        <v>200</v>
      </c>
      <c r="T323" s="481" t="str">
        <f t="shared" si="22"/>
        <v>Corregir</v>
      </c>
      <c r="U323" s="481" t="str">
        <f>IF(S323&gt;=[1]Listas!AE$4,[1]Listas!AF$4,IF(S323&gt;=[1]Listas!AE$5,[1]Listas!AF$5,[1]Listas!AF$6))</f>
        <v>Aceptable con control</v>
      </c>
      <c r="V323" s="484">
        <v>1</v>
      </c>
      <c r="W323" s="484">
        <v>0</v>
      </c>
      <c r="X323" s="484">
        <v>0</v>
      </c>
      <c r="Y323" s="479" t="s">
        <v>629</v>
      </c>
      <c r="Z323" s="478" t="s">
        <v>604</v>
      </c>
      <c r="AA323" s="479"/>
      <c r="AB323" s="479"/>
      <c r="AC323" s="485" t="s">
        <v>630</v>
      </c>
      <c r="AD323" s="485" t="s">
        <v>631</v>
      </c>
      <c r="AE323" s="479"/>
    </row>
    <row r="324" spans="1:31" ht="63.75" hidden="1" x14ac:dyDescent="0.2">
      <c r="A324" s="477"/>
      <c r="B324" s="477"/>
      <c r="C324" s="478" t="s">
        <v>604</v>
      </c>
      <c r="D324" s="478" t="s">
        <v>681</v>
      </c>
      <c r="E324" s="479" t="s">
        <v>682</v>
      </c>
      <c r="F324" s="478" t="s">
        <v>607</v>
      </c>
      <c r="G324" s="479" t="s">
        <v>634</v>
      </c>
      <c r="H324" s="479"/>
      <c r="I324" s="479"/>
      <c r="J324" s="479"/>
      <c r="K324" s="478" t="s">
        <v>610</v>
      </c>
      <c r="L324" s="480">
        <f>IF(K324=[1]Listas!B$4,[1]Listas!C$4,IF(K324=[1]Listas!B$5,[1]Listas!C$5,IF(K324=[1]Listas!B$6,[1]Listas!C$6,[1]Listas!C$7)))</f>
        <v>0</v>
      </c>
      <c r="M324" s="478" t="s">
        <v>636</v>
      </c>
      <c r="N324" s="480">
        <f>IF(M324=[1]Listas!D$4,[1]Listas!E$4,IF(M324=[1]Listas!D$5,[1]Listas!E$5,IF(M324=[1]Listas!D$6,[1]Listas!E$6,[1]Listas!E$7)))</f>
        <v>2</v>
      </c>
      <c r="O324" s="481">
        <f t="shared" si="19"/>
        <v>0</v>
      </c>
      <c r="P324" s="481" t="str">
        <f t="shared" si="20"/>
        <v>Sin Valor</v>
      </c>
      <c r="Q324" s="482" t="s">
        <v>645</v>
      </c>
      <c r="R324" s="483">
        <f>IF(Q324=[1]Listas!F$4,[1]Listas!G$4,IF(Q324=[1]Listas!F$5,[1]Listas!G$5,IF(Q324=[1]Listas!F$6,[1]Listas!G$6,[1]Listas!G$7)))</f>
        <v>25</v>
      </c>
      <c r="S324" s="481">
        <f t="shared" si="21"/>
        <v>0</v>
      </c>
      <c r="T324" s="481" t="str">
        <f t="shared" si="22"/>
        <v>Mantener</v>
      </c>
      <c r="U324" s="481" t="str">
        <f>IF(S324&gt;=[1]Listas!AE$4,[1]Listas!AF$4,IF(S324&gt;=[1]Listas!AE$5,[1]Listas!AF$5,[1]Listas!AF$6))</f>
        <v>Aceptable</v>
      </c>
      <c r="V324" s="484">
        <v>1</v>
      </c>
      <c r="W324" s="484">
        <v>0</v>
      </c>
      <c r="X324" s="484">
        <v>0</v>
      </c>
      <c r="Y324" s="479" t="s">
        <v>637</v>
      </c>
      <c r="Z324" s="478" t="s">
        <v>604</v>
      </c>
      <c r="AA324" s="479"/>
      <c r="AB324" s="479"/>
      <c r="AC324" s="491"/>
      <c r="AD324" s="485" t="s">
        <v>638</v>
      </c>
      <c r="AE324" s="479"/>
    </row>
    <row r="325" spans="1:31" ht="76.5" hidden="1" x14ac:dyDescent="0.2">
      <c r="A325" s="477"/>
      <c r="B325" s="477"/>
      <c r="C325" s="478" t="s">
        <v>604</v>
      </c>
      <c r="D325" s="478" t="s">
        <v>639</v>
      </c>
      <c r="E325" s="479" t="s">
        <v>683</v>
      </c>
      <c r="F325" s="478" t="s">
        <v>641</v>
      </c>
      <c r="G325" s="479" t="s">
        <v>642</v>
      </c>
      <c r="H325" s="479" t="s">
        <v>643</v>
      </c>
      <c r="I325" s="479" t="s">
        <v>644</v>
      </c>
      <c r="J325" s="479" t="s">
        <v>651</v>
      </c>
      <c r="K325" s="478" t="s">
        <v>580</v>
      </c>
      <c r="L325" s="480">
        <f>IF(K325=[1]Listas!B$4,[1]Listas!C$4,IF(K325=[1]Listas!B$5,[1]Listas!C$5,IF(K325=[1]Listas!B$6,[1]Listas!C$6,[1]Listas!C$7)))</f>
        <v>2</v>
      </c>
      <c r="M325" s="478" t="s">
        <v>620</v>
      </c>
      <c r="N325" s="480">
        <f>IF(M325=[1]Listas!D$4,[1]Listas!E$4,IF(M325=[1]Listas!D$5,[1]Listas!E$5,IF(M325=[1]Listas!D$6,[1]Listas!E$6,[1]Listas!E$7)))</f>
        <v>4</v>
      </c>
      <c r="O325" s="481">
        <f t="shared" si="19"/>
        <v>8</v>
      </c>
      <c r="P325" s="481" t="str">
        <f t="shared" si="20"/>
        <v>Medio</v>
      </c>
      <c r="Q325" s="482" t="s">
        <v>645</v>
      </c>
      <c r="R325" s="483">
        <f>IF(Q325=[1]Listas!F$4,[1]Listas!G$4,IF(Q325=[1]Listas!F$5,[1]Listas!G$5,IF(Q325=[1]Listas!F$6,[1]Listas!G$6,[1]Listas!G$7)))</f>
        <v>25</v>
      </c>
      <c r="S325" s="481">
        <f t="shared" si="21"/>
        <v>200</v>
      </c>
      <c r="T325" s="481" t="str">
        <f t="shared" si="22"/>
        <v>Corregir</v>
      </c>
      <c r="U325" s="481" t="str">
        <f>IF(S325&gt;=[1]Listas!AE$4,[1]Listas!AF$4,IF(S325&gt;=[1]Listas!AE$5,[1]Listas!AF$5,[1]Listas!AF$6))</f>
        <v>Aceptable con control</v>
      </c>
      <c r="V325" s="484">
        <v>1</v>
      </c>
      <c r="W325" s="484">
        <v>0</v>
      </c>
      <c r="X325" s="484">
        <v>0</v>
      </c>
      <c r="Y325" s="479" t="s">
        <v>646</v>
      </c>
      <c r="Z325" s="478" t="s">
        <v>604</v>
      </c>
      <c r="AA325" s="479"/>
      <c r="AB325" s="479"/>
      <c r="AC325" s="479" t="s">
        <v>684</v>
      </c>
      <c r="AD325" s="485" t="s">
        <v>647</v>
      </c>
      <c r="AE325" s="479"/>
    </row>
    <row r="326" spans="1:31" ht="76.5" hidden="1" x14ac:dyDescent="0.2">
      <c r="A326" s="477"/>
      <c r="B326" s="477"/>
      <c r="C326" s="478" t="s">
        <v>604</v>
      </c>
      <c r="D326" s="478" t="s">
        <v>648</v>
      </c>
      <c r="E326" s="479" t="s">
        <v>685</v>
      </c>
      <c r="F326" s="478" t="s">
        <v>641</v>
      </c>
      <c r="G326" s="479" t="s">
        <v>650</v>
      </c>
      <c r="H326" s="479"/>
      <c r="I326" s="479" t="s">
        <v>686</v>
      </c>
      <c r="J326" s="479" t="s">
        <v>651</v>
      </c>
      <c r="K326" s="478" t="s">
        <v>580</v>
      </c>
      <c r="L326" s="480">
        <f>IF(K326=[1]Listas!B$4,[1]Listas!C$4,IF(K326=[1]Listas!B$5,[1]Listas!C$5,IF(K326=[1]Listas!B$6,[1]Listas!C$6,[1]Listas!C$7)))</f>
        <v>2</v>
      </c>
      <c r="M326" s="478" t="s">
        <v>620</v>
      </c>
      <c r="N326" s="480">
        <f>IF(M326=[1]Listas!D$4,[1]Listas!E$4,IF(M326=[1]Listas!D$5,[1]Listas!E$5,IF(M326=[1]Listas!D$6,[1]Listas!E$6,[1]Listas!E$7)))</f>
        <v>4</v>
      </c>
      <c r="O326" s="481">
        <f t="shared" si="19"/>
        <v>8</v>
      </c>
      <c r="P326" s="481" t="str">
        <f t="shared" si="20"/>
        <v>Medio</v>
      </c>
      <c r="Q326" s="482" t="s">
        <v>645</v>
      </c>
      <c r="R326" s="483">
        <f>IF(Q326=[1]Listas!F$4,[1]Listas!G$4,IF(Q326=[1]Listas!F$5,[1]Listas!G$5,IF(Q326=[1]Listas!F$6,[1]Listas!G$6,[1]Listas!G$7)))</f>
        <v>25</v>
      </c>
      <c r="S326" s="481">
        <f t="shared" si="21"/>
        <v>200</v>
      </c>
      <c r="T326" s="481" t="str">
        <f t="shared" si="22"/>
        <v>Corregir</v>
      </c>
      <c r="U326" s="481" t="str">
        <f>IF(S326&gt;=[1]Listas!AE$4,[1]Listas!AF$4,IF(S326&gt;=[1]Listas!AE$5,[1]Listas!AF$5,[1]Listas!AF$6))</f>
        <v>Aceptable con control</v>
      </c>
      <c r="V326" s="484">
        <v>1</v>
      </c>
      <c r="W326" s="484">
        <v>0</v>
      </c>
      <c r="X326" s="484">
        <v>0</v>
      </c>
      <c r="Y326" s="479" t="s">
        <v>652</v>
      </c>
      <c r="Z326" s="478" t="s">
        <v>63</v>
      </c>
      <c r="AA326" s="479"/>
      <c r="AB326" s="479"/>
      <c r="AC326" s="491"/>
      <c r="AD326" s="485" t="s">
        <v>647</v>
      </c>
      <c r="AE326" s="479"/>
    </row>
    <row r="327" spans="1:31" ht="38.25" hidden="1" x14ac:dyDescent="0.2">
      <c r="A327" s="477"/>
      <c r="B327" s="477"/>
      <c r="C327" s="478" t="s">
        <v>604</v>
      </c>
      <c r="D327" s="478" t="s">
        <v>654</v>
      </c>
      <c r="E327" s="479" t="s">
        <v>655</v>
      </c>
      <c r="F327" s="478" t="s">
        <v>656</v>
      </c>
      <c r="G327" s="479" t="s">
        <v>657</v>
      </c>
      <c r="H327" s="479" t="s">
        <v>658</v>
      </c>
      <c r="I327" s="479"/>
      <c r="J327" s="479"/>
      <c r="K327" s="478" t="s">
        <v>580</v>
      </c>
      <c r="L327" s="480">
        <f>IF(K327=[1]Listas!B$4,[1]Listas!C$4,IF(K327=[1]Listas!B$5,[1]Listas!C$5,IF(K327=[1]Listas!B$6,[1]Listas!C$6,[1]Listas!C$7)))</f>
        <v>2</v>
      </c>
      <c r="M327" s="478" t="s">
        <v>611</v>
      </c>
      <c r="N327" s="480">
        <f>IF(M327=[1]Listas!D$4,[1]Listas!E$4,IF(M327=[1]Listas!D$5,[1]Listas!E$5,IF(M327=[1]Listas!D$6,[1]Listas!E$6,[1]Listas!E$7)))</f>
        <v>3</v>
      </c>
      <c r="O327" s="481">
        <f t="shared" si="19"/>
        <v>6</v>
      </c>
      <c r="P327" s="481" t="str">
        <f t="shared" si="20"/>
        <v>Medio</v>
      </c>
      <c r="Q327" s="482" t="s">
        <v>645</v>
      </c>
      <c r="R327" s="483">
        <f>IF(Q327=[1]Listas!F$4,[1]Listas!G$4,IF(Q327=[1]Listas!F$5,[1]Listas!G$5,IF(Q327=[1]Listas!F$6,[1]Listas!G$6,[1]Listas!G$7)))</f>
        <v>25</v>
      </c>
      <c r="S327" s="481">
        <f t="shared" si="21"/>
        <v>150</v>
      </c>
      <c r="T327" s="481" t="str">
        <f t="shared" si="22"/>
        <v>Corregir</v>
      </c>
      <c r="U327" s="481" t="str">
        <f>IF(S327&gt;=[1]Listas!AE$4,[1]Listas!AF$4,IF(S327&gt;=[1]Listas!AE$5,[1]Listas!AF$5,[1]Listas!AF$6))</f>
        <v>Aceptable con control</v>
      </c>
      <c r="V327" s="484">
        <v>1</v>
      </c>
      <c r="W327" s="484">
        <v>0</v>
      </c>
      <c r="X327" s="484">
        <v>0</v>
      </c>
      <c r="Y327" s="479" t="s">
        <v>659</v>
      </c>
      <c r="Z327" s="478" t="s">
        <v>63</v>
      </c>
      <c r="AA327" s="479"/>
      <c r="AB327" s="479"/>
      <c r="AC327" s="491"/>
      <c r="AD327" s="479" t="s">
        <v>660</v>
      </c>
      <c r="AE327" s="491"/>
    </row>
    <row r="328" spans="1:31" ht="38.25" hidden="1" x14ac:dyDescent="0.2">
      <c r="A328" s="477"/>
      <c r="B328" s="477"/>
      <c r="C328" s="478" t="s">
        <v>604</v>
      </c>
      <c r="D328" s="478" t="s">
        <v>661</v>
      </c>
      <c r="E328" s="479" t="s">
        <v>662</v>
      </c>
      <c r="F328" s="478" t="s">
        <v>663</v>
      </c>
      <c r="G328" s="479" t="s">
        <v>664</v>
      </c>
      <c r="H328" s="479"/>
      <c r="I328" s="479"/>
      <c r="J328" s="479"/>
      <c r="K328" s="478" t="s">
        <v>610</v>
      </c>
      <c r="L328" s="480">
        <f>IF(K328=[1]Listas!B$4,[1]Listas!C$4,IF(K328=[1]Listas!B$5,[1]Listas!C$5,IF(K328=[1]Listas!B$6,[1]Listas!C$6,[1]Listas!C$7)))</f>
        <v>0</v>
      </c>
      <c r="M328" s="478" t="s">
        <v>665</v>
      </c>
      <c r="N328" s="480">
        <f>IF(M328=[1]Listas!D$4,[1]Listas!E$4,IF(M328=[1]Listas!D$5,[1]Listas!E$5,IF(M328=[1]Listas!D$6,[1]Listas!E$6,[1]Listas!E$7)))</f>
        <v>1</v>
      </c>
      <c r="O328" s="481">
        <f t="shared" si="19"/>
        <v>0</v>
      </c>
      <c r="P328" s="481" t="str">
        <f t="shared" si="20"/>
        <v>Sin Valor</v>
      </c>
      <c r="Q328" s="482" t="s">
        <v>612</v>
      </c>
      <c r="R328" s="483">
        <f>IF(Q328=[1]Listas!F$4,[1]Listas!G$4,IF(Q328=[1]Listas!F$5,[1]Listas!G$5,IF(Q328=[1]Listas!F$6,[1]Listas!G$6,[1]Listas!G$7)))</f>
        <v>10</v>
      </c>
      <c r="S328" s="481">
        <f t="shared" si="21"/>
        <v>0</v>
      </c>
      <c r="T328" s="481" t="str">
        <f t="shared" si="22"/>
        <v>Mantener</v>
      </c>
      <c r="U328" s="481" t="str">
        <f>IF(S328&gt;=[1]Listas!AE$4,[1]Listas!AF$4,IF(S328&gt;=[1]Listas!AE$5,[1]Listas!AF$5,[1]Listas!AF$6))</f>
        <v>Aceptable</v>
      </c>
      <c r="V328" s="484">
        <v>1</v>
      </c>
      <c r="W328" s="484">
        <v>0</v>
      </c>
      <c r="X328" s="484">
        <v>0</v>
      </c>
      <c r="Y328" s="479" t="s">
        <v>664</v>
      </c>
      <c r="Z328" s="478" t="s">
        <v>604</v>
      </c>
      <c r="AA328" s="479"/>
      <c r="AB328" s="479"/>
      <c r="AC328" s="479"/>
      <c r="AD328" s="479" t="s">
        <v>666</v>
      </c>
      <c r="AE328" s="479"/>
    </row>
    <row r="329" spans="1:31" ht="38.25" hidden="1" x14ac:dyDescent="0.2">
      <c r="A329" s="477"/>
      <c r="B329" s="477"/>
      <c r="C329" s="478" t="s">
        <v>604</v>
      </c>
      <c r="D329" s="478" t="s">
        <v>667</v>
      </c>
      <c r="E329" s="479" t="s">
        <v>687</v>
      </c>
      <c r="F329" s="478" t="s">
        <v>663</v>
      </c>
      <c r="G329" s="479" t="s">
        <v>669</v>
      </c>
      <c r="H329" s="479"/>
      <c r="I329" s="479" t="s">
        <v>670</v>
      </c>
      <c r="J329" s="479"/>
      <c r="K329" s="478" t="s">
        <v>610</v>
      </c>
      <c r="L329" s="480">
        <f>IF(K329=[1]Listas!B$4,[1]Listas!C$4,IF(K329=[1]Listas!B$5,[1]Listas!C$5,IF(K329=[1]Listas!B$6,[1]Listas!C$6,[1]Listas!C$7)))</f>
        <v>0</v>
      </c>
      <c r="M329" s="478" t="s">
        <v>665</v>
      </c>
      <c r="N329" s="480">
        <f>IF(M329=[1]Listas!D$4,[1]Listas!E$4,IF(M329=[1]Listas!D$5,[1]Listas!E$5,IF(M329=[1]Listas!D$6,[1]Listas!E$6,[1]Listas!E$7)))</f>
        <v>1</v>
      </c>
      <c r="O329" s="481">
        <f t="shared" si="19"/>
        <v>0</v>
      </c>
      <c r="P329" s="481" t="str">
        <f t="shared" si="20"/>
        <v>Sin Valor</v>
      </c>
      <c r="Q329" s="482" t="s">
        <v>612</v>
      </c>
      <c r="R329" s="483">
        <f>IF(Q329=[1]Listas!F$4,[1]Listas!G$4,IF(Q329=[1]Listas!F$5,[1]Listas!G$5,IF(Q329=[1]Listas!F$6,[1]Listas!G$6,[1]Listas!G$7)))</f>
        <v>10</v>
      </c>
      <c r="S329" s="481">
        <f t="shared" si="21"/>
        <v>0</v>
      </c>
      <c r="T329" s="481" t="str">
        <f t="shared" si="22"/>
        <v>Mantener</v>
      </c>
      <c r="U329" s="481" t="str">
        <f>IF(S329&gt;=[1]Listas!AE$4,[1]Listas!AF$4,IF(S329&gt;=[1]Listas!AE$5,[1]Listas!AF$5,[1]Listas!AF$6))</f>
        <v>Aceptable</v>
      </c>
      <c r="V329" s="484">
        <v>1</v>
      </c>
      <c r="W329" s="484">
        <v>0</v>
      </c>
      <c r="X329" s="484">
        <v>0</v>
      </c>
      <c r="Y329" s="479" t="s">
        <v>669</v>
      </c>
      <c r="Z329" s="478" t="s">
        <v>604</v>
      </c>
      <c r="AA329" s="479"/>
      <c r="AB329" s="479"/>
      <c r="AC329" s="479"/>
      <c r="AD329" s="479"/>
      <c r="AE329" s="479"/>
    </row>
    <row r="330" spans="1:31" ht="51" hidden="1" x14ac:dyDescent="0.2">
      <c r="A330" s="477"/>
      <c r="B330" s="477"/>
      <c r="C330" s="478" t="s">
        <v>604</v>
      </c>
      <c r="D330" s="478" t="s">
        <v>672</v>
      </c>
      <c r="E330" s="479" t="s">
        <v>673</v>
      </c>
      <c r="F330" s="478" t="s">
        <v>656</v>
      </c>
      <c r="G330" s="479" t="s">
        <v>674</v>
      </c>
      <c r="H330" s="479"/>
      <c r="I330" s="479" t="s">
        <v>675</v>
      </c>
      <c r="J330" s="479"/>
      <c r="K330" s="478" t="s">
        <v>610</v>
      </c>
      <c r="L330" s="480">
        <f>IF(K330=[1]Listas!B$4,[1]Listas!C$4,IF(K330=[1]Listas!B$5,[1]Listas!C$5,IF(K330=[1]Listas!B$6,[1]Listas!C$6,[1]Listas!C$7)))</f>
        <v>0</v>
      </c>
      <c r="M330" s="478" t="s">
        <v>665</v>
      </c>
      <c r="N330" s="480">
        <f>IF(M330=[1]Listas!D$4,[1]Listas!E$4,IF(M330=[1]Listas!D$5,[1]Listas!E$5,IF(M330=[1]Listas!D$6,[1]Listas!E$6,[1]Listas!E$7)))</f>
        <v>1</v>
      </c>
      <c r="O330" s="481">
        <f t="shared" si="19"/>
        <v>0</v>
      </c>
      <c r="P330" s="481" t="str">
        <f t="shared" si="20"/>
        <v>Sin Valor</v>
      </c>
      <c r="Q330" s="482" t="s">
        <v>676</v>
      </c>
      <c r="R330" s="483">
        <f>IF(Q330=[1]Listas!F$4,[1]Listas!G$4,IF(Q330=[1]Listas!F$5,[1]Listas!G$5,IF(Q330=[1]Listas!F$6,[1]Listas!G$6,[1]Listas!G$7)))</f>
        <v>100</v>
      </c>
      <c r="S330" s="481">
        <f t="shared" si="21"/>
        <v>0</v>
      </c>
      <c r="T330" s="481" t="str">
        <f t="shared" si="22"/>
        <v>Mantener</v>
      </c>
      <c r="U330" s="481" t="str">
        <f>IF(S330&gt;=[1]Listas!AE$4,[1]Listas!AF$4,IF(S330&gt;=[1]Listas!AE$5,[1]Listas!AF$5,[1]Listas!AF$6))</f>
        <v>Aceptable</v>
      </c>
      <c r="V330" s="484">
        <v>1</v>
      </c>
      <c r="W330" s="484">
        <v>0</v>
      </c>
      <c r="X330" s="484">
        <v>0</v>
      </c>
      <c r="Y330" s="479" t="s">
        <v>677</v>
      </c>
      <c r="Z330" s="478" t="s">
        <v>604</v>
      </c>
      <c r="AA330" s="479"/>
      <c r="AB330" s="479"/>
      <c r="AC330" s="479"/>
      <c r="AD330" s="479" t="s">
        <v>678</v>
      </c>
      <c r="AE330" s="479"/>
    </row>
    <row r="331" spans="1:31" s="486" customFormat="1" ht="51" hidden="1" x14ac:dyDescent="0.2">
      <c r="A331" s="477" t="s">
        <v>809</v>
      </c>
      <c r="B331" s="477" t="s">
        <v>603</v>
      </c>
      <c r="C331" s="478" t="s">
        <v>604</v>
      </c>
      <c r="D331" s="478" t="s">
        <v>605</v>
      </c>
      <c r="E331" s="479" t="s">
        <v>606</v>
      </c>
      <c r="F331" s="478" t="s">
        <v>607</v>
      </c>
      <c r="G331" s="479" t="s">
        <v>608</v>
      </c>
      <c r="H331" s="479" t="s">
        <v>609</v>
      </c>
      <c r="I331" s="479"/>
      <c r="J331" s="479"/>
      <c r="K331" s="478" t="s">
        <v>610</v>
      </c>
      <c r="L331" s="480">
        <f>IF(K331=[1]Listas!B$4,[1]Listas!C$4,IF(K331=[1]Listas!B$5,[1]Listas!C$5,IF(K331=[1]Listas!B$6,[1]Listas!C$6,[1]Listas!C$7)))</f>
        <v>0</v>
      </c>
      <c r="M331" s="478" t="s">
        <v>611</v>
      </c>
      <c r="N331" s="480">
        <f>IF(M331=[1]Listas!D$4,[1]Listas!E$4,IF(M331=[1]Listas!D$5,[1]Listas!E$5,IF(M331=[1]Listas!D$6,[1]Listas!E$6,[1]Listas!E$7)))</f>
        <v>3</v>
      </c>
      <c r="O331" s="481">
        <f t="shared" si="19"/>
        <v>0</v>
      </c>
      <c r="P331" s="481" t="str">
        <f t="shared" si="20"/>
        <v>Sin Valor</v>
      </c>
      <c r="Q331" s="482" t="s">
        <v>612</v>
      </c>
      <c r="R331" s="483">
        <f>IF(Q331=[1]Listas!F$4,[1]Listas!G$4,IF(Q331=[1]Listas!F$5,[1]Listas!G$5,IF(Q331=[1]Listas!F$6,[1]Listas!G$6,[1]Listas!G$7)))</f>
        <v>10</v>
      </c>
      <c r="S331" s="481">
        <f t="shared" si="21"/>
        <v>0</v>
      </c>
      <c r="T331" s="481" t="str">
        <f t="shared" si="22"/>
        <v>Mantener</v>
      </c>
      <c r="U331" s="481" t="str">
        <f>IF(S331&gt;=[1]Listas!AE$4,[1]Listas!AF$4,IF(S331&gt;=[1]Listas!AE$5,[1]Listas!AF$5,[1]Listas!AF$6))</f>
        <v>Aceptable</v>
      </c>
      <c r="V331" s="484">
        <v>1</v>
      </c>
      <c r="W331" s="484">
        <v>0</v>
      </c>
      <c r="X331" s="484">
        <v>0</v>
      </c>
      <c r="Y331" s="479" t="s">
        <v>613</v>
      </c>
      <c r="Z331" s="478" t="s">
        <v>604</v>
      </c>
      <c r="AA331" s="479"/>
      <c r="AB331" s="479"/>
      <c r="AC331" s="479"/>
      <c r="AD331" s="485" t="s">
        <v>614</v>
      </c>
      <c r="AE331" s="479"/>
    </row>
    <row r="332" spans="1:31" ht="89.25" hidden="1" x14ac:dyDescent="0.2">
      <c r="A332" s="477"/>
      <c r="B332" s="477"/>
      <c r="C332" s="478" t="s">
        <v>604</v>
      </c>
      <c r="D332" s="478" t="s">
        <v>605</v>
      </c>
      <c r="E332" s="479" t="s">
        <v>615</v>
      </c>
      <c r="F332" s="478" t="s">
        <v>607</v>
      </c>
      <c r="G332" s="479" t="s">
        <v>616</v>
      </c>
      <c r="H332" s="487" t="s">
        <v>617</v>
      </c>
      <c r="I332" s="487" t="s">
        <v>618</v>
      </c>
      <c r="J332" s="487" t="s">
        <v>619</v>
      </c>
      <c r="K332" s="478" t="s">
        <v>580</v>
      </c>
      <c r="L332" s="480">
        <f>IF(K332=[1]Listas!B$4,[1]Listas!C$4,IF(K332=[1]Listas!B$5,[1]Listas!C$5,IF(K332=[1]Listas!B$6,[1]Listas!C$6,[1]Listas!C$7)))</f>
        <v>2</v>
      </c>
      <c r="M332" s="478" t="s">
        <v>620</v>
      </c>
      <c r="N332" s="480">
        <f>IF(M332=[1]Listas!D$4,[1]Listas!E$4,IF(M332=[1]Listas!D$5,[1]Listas!E$5,IF(M332=[1]Listas!D$6,[1]Listas!E$6,[1]Listas!E$7)))</f>
        <v>4</v>
      </c>
      <c r="O332" s="481">
        <f>N332*L332</f>
        <v>8</v>
      </c>
      <c r="P332" s="481" t="str">
        <f>IF((O332&gt;=24),"Muy Alto",IF((O332&gt;=10),"Alto",IF((O332&gt;=6),"Medio",IF((O332&gt;=2),"Bajo","Sin Valor"))))</f>
        <v>Medio</v>
      </c>
      <c r="Q332" s="482" t="s">
        <v>621</v>
      </c>
      <c r="R332" s="483">
        <f>IF(Q332=[1]Listas!F$4,[1]Listas!G$4,IF(Q332=[1]Listas!F$5,[1]Listas!G$5,IF(Q332=[1]Listas!F$6,[1]Listas!G$6,[1]Listas!G$7)))</f>
        <v>60</v>
      </c>
      <c r="S332" s="481">
        <f>+R332*O332</f>
        <v>480</v>
      </c>
      <c r="T332" s="481" t="str">
        <f>IF((S332&gt;=600),"Crítico",IF((S332&gt;=150),"Corregir",IF((S332&gt;=40),"Mejorar",IF((S332&lt;=20),"Mantener"))))</f>
        <v>Corregir</v>
      </c>
      <c r="U332" s="481" t="str">
        <f>IF(S332&gt;=[1]Listas!AE$4,[1]Listas!AF$4,IF(S332&gt;=[1]Listas!AE$5,[1]Listas!AF$5,[1]Listas!AF$6))</f>
        <v>Aceptable con control</v>
      </c>
      <c r="V332" s="484">
        <v>1</v>
      </c>
      <c r="W332" s="484">
        <v>0</v>
      </c>
      <c r="X332" s="484">
        <v>0</v>
      </c>
      <c r="Y332" s="479" t="s">
        <v>622</v>
      </c>
      <c r="Z332" s="478" t="s">
        <v>604</v>
      </c>
      <c r="AA332" s="479"/>
      <c r="AB332" s="479"/>
      <c r="AC332" s="479"/>
      <c r="AD332" s="488" t="s">
        <v>623</v>
      </c>
      <c r="AE332" s="489" t="s">
        <v>624</v>
      </c>
    </row>
    <row r="333" spans="1:31" s="486" customFormat="1" ht="51" hidden="1" x14ac:dyDescent="0.2">
      <c r="A333" s="477"/>
      <c r="B333" s="477"/>
      <c r="C333" s="478" t="s">
        <v>604</v>
      </c>
      <c r="D333" s="478" t="s">
        <v>625</v>
      </c>
      <c r="E333" s="479" t="s">
        <v>626</v>
      </c>
      <c r="F333" s="478" t="s">
        <v>607</v>
      </c>
      <c r="G333" s="479" t="s">
        <v>627</v>
      </c>
      <c r="H333" s="479" t="s">
        <v>628</v>
      </c>
      <c r="I333" s="479"/>
      <c r="J333" s="479"/>
      <c r="K333" s="478" t="s">
        <v>610</v>
      </c>
      <c r="L333" s="480">
        <f>IF(K333=[1]Listas!B$4,[1]Listas!C$4,IF(K333=[1]Listas!B$5,[1]Listas!C$5,IF(K333=[1]Listas!B$6,[1]Listas!C$6,[1]Listas!C$7)))</f>
        <v>0</v>
      </c>
      <c r="M333" s="478" t="s">
        <v>620</v>
      </c>
      <c r="N333" s="480">
        <f>IF(M333=[1]Listas!D$4,[1]Listas!E$4,IF(M333=[1]Listas!D$5,[1]Listas!E$5,IF(M333=[1]Listas!D$6,[1]Listas!E$6,[1]Listas!E$7)))</f>
        <v>4</v>
      </c>
      <c r="O333" s="481">
        <f t="shared" si="19"/>
        <v>0</v>
      </c>
      <c r="P333" s="481" t="str">
        <f t="shared" si="20"/>
        <v>Sin Valor</v>
      </c>
      <c r="Q333" s="482" t="s">
        <v>612</v>
      </c>
      <c r="R333" s="483">
        <f>IF(Q333=[1]Listas!F$4,[1]Listas!G$4,IF(Q333=[1]Listas!F$5,[1]Listas!G$5,IF(Q333=[1]Listas!F$6,[1]Listas!G$6,[1]Listas!G$7)))</f>
        <v>10</v>
      </c>
      <c r="S333" s="481">
        <f t="shared" si="21"/>
        <v>0</v>
      </c>
      <c r="T333" s="481" t="str">
        <f t="shared" si="22"/>
        <v>Mantener</v>
      </c>
      <c r="U333" s="481" t="str">
        <f>IF(S333&gt;=[1]Listas!AE$4,[1]Listas!AF$4,IF(S333&gt;=[1]Listas!AE$5,[1]Listas!AF$5,[1]Listas!AF$6))</f>
        <v>Aceptable</v>
      </c>
      <c r="V333" s="484">
        <v>1</v>
      </c>
      <c r="W333" s="484">
        <v>0</v>
      </c>
      <c r="X333" s="484">
        <v>0</v>
      </c>
      <c r="Y333" s="479" t="s">
        <v>629</v>
      </c>
      <c r="Z333" s="478" t="s">
        <v>604</v>
      </c>
      <c r="AA333" s="479"/>
      <c r="AB333" s="479"/>
      <c r="AC333" s="485" t="s">
        <v>630</v>
      </c>
      <c r="AD333" s="485" t="s">
        <v>631</v>
      </c>
      <c r="AE333" s="479"/>
    </row>
    <row r="334" spans="1:31" s="486" customFormat="1" ht="38.25" hidden="1" x14ac:dyDescent="0.2">
      <c r="A334" s="477"/>
      <c r="B334" s="477"/>
      <c r="C334" s="478" t="s">
        <v>604</v>
      </c>
      <c r="D334" s="478" t="s">
        <v>632</v>
      </c>
      <c r="E334" s="479" t="s">
        <v>633</v>
      </c>
      <c r="F334" s="478" t="s">
        <v>607</v>
      </c>
      <c r="G334" s="479" t="s">
        <v>634</v>
      </c>
      <c r="H334" s="479"/>
      <c r="I334" s="479"/>
      <c r="J334" s="479" t="s">
        <v>635</v>
      </c>
      <c r="K334" s="478" t="s">
        <v>610</v>
      </c>
      <c r="L334" s="480">
        <f>IF(K334=[1]Listas!B$4,[1]Listas!C$4,IF(K334=[1]Listas!B$5,[1]Listas!C$5,IF(K334=[1]Listas!B$6,[1]Listas!C$6,[1]Listas!C$7)))</f>
        <v>0</v>
      </c>
      <c r="M334" s="478" t="s">
        <v>636</v>
      </c>
      <c r="N334" s="480">
        <f>IF(M334=[1]Listas!D$4,[1]Listas!E$4,IF(M334=[1]Listas!D$5,[1]Listas!E$5,IF(M334=[1]Listas!D$6,[1]Listas!E$6,[1]Listas!E$7)))</f>
        <v>2</v>
      </c>
      <c r="O334" s="481">
        <f t="shared" si="19"/>
        <v>0</v>
      </c>
      <c r="P334" s="481" t="str">
        <f t="shared" si="20"/>
        <v>Sin Valor</v>
      </c>
      <c r="Q334" s="482" t="s">
        <v>612</v>
      </c>
      <c r="R334" s="483">
        <f>IF(Q334=[1]Listas!F$4,[1]Listas!G$4,IF(Q334=[1]Listas!F$5,[1]Listas!G$5,IF(Q334=[1]Listas!F$6,[1]Listas!G$6,[1]Listas!G$7)))</f>
        <v>10</v>
      </c>
      <c r="S334" s="481">
        <f t="shared" si="21"/>
        <v>0</v>
      </c>
      <c r="T334" s="481" t="str">
        <f t="shared" si="22"/>
        <v>Mantener</v>
      </c>
      <c r="U334" s="481" t="str">
        <f>IF(S334&gt;=[1]Listas!AE$4,[1]Listas!AF$4,IF(S334&gt;=[1]Listas!AE$5,[1]Listas!AF$5,[1]Listas!AF$6))</f>
        <v>Aceptable</v>
      </c>
      <c r="V334" s="484">
        <v>1</v>
      </c>
      <c r="W334" s="484">
        <v>0</v>
      </c>
      <c r="X334" s="484">
        <v>0</v>
      </c>
      <c r="Y334" s="479" t="s">
        <v>637</v>
      </c>
      <c r="Z334" s="478" t="s">
        <v>604</v>
      </c>
      <c r="AA334" s="479"/>
      <c r="AB334" s="479"/>
      <c r="AC334" s="491"/>
      <c r="AD334" s="485" t="s">
        <v>638</v>
      </c>
      <c r="AE334" s="479"/>
    </row>
    <row r="335" spans="1:31" s="486" customFormat="1" ht="76.5" hidden="1" x14ac:dyDescent="0.2">
      <c r="A335" s="477"/>
      <c r="B335" s="477"/>
      <c r="C335" s="478" t="s">
        <v>604</v>
      </c>
      <c r="D335" s="478" t="s">
        <v>639</v>
      </c>
      <c r="E335" s="479" t="s">
        <v>640</v>
      </c>
      <c r="F335" s="478" t="s">
        <v>641</v>
      </c>
      <c r="G335" s="479" t="s">
        <v>642</v>
      </c>
      <c r="H335" s="479" t="s">
        <v>643</v>
      </c>
      <c r="I335" s="479" t="s">
        <v>644</v>
      </c>
      <c r="J335" s="479"/>
      <c r="K335" s="478" t="s">
        <v>580</v>
      </c>
      <c r="L335" s="480">
        <f>IF(K335=[1]Listas!B$4,[1]Listas!C$4,IF(K335=[1]Listas!B$5,[1]Listas!C$5,IF(K335=[1]Listas!B$6,[1]Listas!C$6,[1]Listas!C$7)))</f>
        <v>2</v>
      </c>
      <c r="M335" s="478" t="s">
        <v>611</v>
      </c>
      <c r="N335" s="480">
        <f>IF(M335=[1]Listas!D$4,[1]Listas!E$4,IF(M335=[1]Listas!D$5,[1]Listas!E$5,IF(M335=[1]Listas!D$6,[1]Listas!E$6,[1]Listas!E$7)))</f>
        <v>3</v>
      </c>
      <c r="O335" s="481">
        <f t="shared" ref="O335:O403" si="23">N335*L335</f>
        <v>6</v>
      </c>
      <c r="P335" s="481" t="str">
        <f t="shared" ref="P335:P403" si="24">IF((O335&gt;=24),"Muy Alto",IF((O335&gt;=10),"Alto",IF((O335&gt;=6),"Medio",IF((O335&gt;=2),"Bajo","Sin Valor"))))</f>
        <v>Medio</v>
      </c>
      <c r="Q335" s="482" t="s">
        <v>645</v>
      </c>
      <c r="R335" s="483">
        <f>IF(Q335=[1]Listas!F$4,[1]Listas!G$4,IF(Q335=[1]Listas!F$5,[1]Listas!G$5,IF(Q335=[1]Listas!F$6,[1]Listas!G$6,[1]Listas!G$7)))</f>
        <v>25</v>
      </c>
      <c r="S335" s="481">
        <f t="shared" ref="S335:S403" si="25">+R335*O335</f>
        <v>150</v>
      </c>
      <c r="T335" s="481" t="str">
        <f t="shared" si="22"/>
        <v>Corregir</v>
      </c>
      <c r="U335" s="481" t="str">
        <f>IF(S335&gt;=[1]Listas!AE$4,[1]Listas!AF$4,IF(S335&gt;=[1]Listas!AE$5,[1]Listas!AF$5,[1]Listas!AF$6))</f>
        <v>Aceptable con control</v>
      </c>
      <c r="V335" s="484">
        <v>1</v>
      </c>
      <c r="W335" s="484">
        <v>0</v>
      </c>
      <c r="X335" s="484">
        <v>0</v>
      </c>
      <c r="Y335" s="479" t="s">
        <v>646</v>
      </c>
      <c r="Z335" s="478" t="s">
        <v>604</v>
      </c>
      <c r="AA335" s="479"/>
      <c r="AB335" s="479"/>
      <c r="AC335" s="479"/>
      <c r="AD335" s="485" t="s">
        <v>647</v>
      </c>
      <c r="AE335" s="479"/>
    </row>
    <row r="336" spans="1:31" s="486" customFormat="1" ht="76.5" hidden="1" x14ac:dyDescent="0.2">
      <c r="A336" s="477"/>
      <c r="B336" s="477"/>
      <c r="C336" s="478" t="s">
        <v>604</v>
      </c>
      <c r="D336" s="478" t="s">
        <v>648</v>
      </c>
      <c r="E336" s="479" t="s">
        <v>649</v>
      </c>
      <c r="F336" s="478" t="s">
        <v>641</v>
      </c>
      <c r="G336" s="479" t="s">
        <v>650</v>
      </c>
      <c r="H336" s="479"/>
      <c r="I336" s="479"/>
      <c r="J336" s="479" t="s">
        <v>651</v>
      </c>
      <c r="K336" s="478" t="s">
        <v>580</v>
      </c>
      <c r="L336" s="480">
        <f>IF(K336=[1]Listas!B$4,[1]Listas!C$4,IF(K336=[1]Listas!B$5,[1]Listas!C$5,IF(K336=[1]Listas!B$6,[1]Listas!C$6,[1]Listas!C$7)))</f>
        <v>2</v>
      </c>
      <c r="M336" s="478" t="s">
        <v>611</v>
      </c>
      <c r="N336" s="480">
        <f>IF(M336=[1]Listas!D$4,[1]Listas!E$4,IF(M336=[1]Listas!D$5,[1]Listas!E$5,IF(M336=[1]Listas!D$6,[1]Listas!E$6,[1]Listas!E$7)))</f>
        <v>3</v>
      </c>
      <c r="O336" s="481">
        <f t="shared" si="23"/>
        <v>6</v>
      </c>
      <c r="P336" s="481" t="str">
        <f t="shared" si="24"/>
        <v>Medio</v>
      </c>
      <c r="Q336" s="482" t="s">
        <v>645</v>
      </c>
      <c r="R336" s="483">
        <f>IF(Q336=[1]Listas!F$4,[1]Listas!G$4,IF(Q336=[1]Listas!F$5,[1]Listas!G$5,IF(Q336=[1]Listas!F$6,[1]Listas!G$6,[1]Listas!G$7)))</f>
        <v>25</v>
      </c>
      <c r="S336" s="481">
        <f t="shared" si="25"/>
        <v>150</v>
      </c>
      <c r="T336" s="481" t="str">
        <f t="shared" si="22"/>
        <v>Corregir</v>
      </c>
      <c r="U336" s="481" t="str">
        <f>IF(S336&gt;=[1]Listas!AE$4,[1]Listas!AF$4,IF(S336&gt;=[1]Listas!AE$5,[1]Listas!AF$5,[1]Listas!AF$6))</f>
        <v>Aceptable con control</v>
      </c>
      <c r="V336" s="484">
        <v>1</v>
      </c>
      <c r="W336" s="484">
        <v>0</v>
      </c>
      <c r="X336" s="484">
        <v>0</v>
      </c>
      <c r="Y336" s="479" t="s">
        <v>652</v>
      </c>
      <c r="Z336" s="478" t="s">
        <v>63</v>
      </c>
      <c r="AA336" s="479"/>
      <c r="AB336" s="479"/>
      <c r="AC336" s="479"/>
      <c r="AD336" s="485" t="s">
        <v>647</v>
      </c>
      <c r="AE336" s="479"/>
    </row>
    <row r="337" spans="1:31" s="486" customFormat="1" ht="38.25" hidden="1" x14ac:dyDescent="0.2">
      <c r="A337" s="477"/>
      <c r="B337" s="477"/>
      <c r="C337" s="478" t="s">
        <v>604</v>
      </c>
      <c r="D337" s="478" t="s">
        <v>654</v>
      </c>
      <c r="E337" s="479" t="s">
        <v>655</v>
      </c>
      <c r="F337" s="478" t="s">
        <v>656</v>
      </c>
      <c r="G337" s="479" t="s">
        <v>657</v>
      </c>
      <c r="H337" s="479" t="s">
        <v>658</v>
      </c>
      <c r="I337" s="479"/>
      <c r="J337" s="479"/>
      <c r="K337" s="478" t="s">
        <v>610</v>
      </c>
      <c r="L337" s="480">
        <f>IF(K337=[1]Listas!B$4,[1]Listas!C$4,IF(K337=[1]Listas!B$5,[1]Listas!C$5,IF(K337=[1]Listas!B$6,[1]Listas!C$6,[1]Listas!C$7)))</f>
        <v>0</v>
      </c>
      <c r="M337" s="478" t="s">
        <v>611</v>
      </c>
      <c r="N337" s="480">
        <f>IF(M337=[1]Listas!D$4,[1]Listas!E$4,IF(M337=[1]Listas!D$5,[1]Listas!E$5,IF(M337=[1]Listas!D$6,[1]Listas!E$6,[1]Listas!E$7)))</f>
        <v>3</v>
      </c>
      <c r="O337" s="481">
        <f t="shared" si="23"/>
        <v>0</v>
      </c>
      <c r="P337" s="481" t="str">
        <f t="shared" si="24"/>
        <v>Sin Valor</v>
      </c>
      <c r="Q337" s="482" t="s">
        <v>645</v>
      </c>
      <c r="R337" s="483">
        <f>IF(Q337=[1]Listas!F$4,[1]Listas!G$4,IF(Q337=[1]Listas!F$5,[1]Listas!G$5,IF(Q337=[1]Listas!F$6,[1]Listas!G$6,[1]Listas!G$7)))</f>
        <v>25</v>
      </c>
      <c r="S337" s="481">
        <f t="shared" si="25"/>
        <v>0</v>
      </c>
      <c r="T337" s="481" t="str">
        <f t="shared" si="22"/>
        <v>Mantener</v>
      </c>
      <c r="U337" s="481" t="str">
        <f>IF(S337&gt;=[1]Listas!AE$4,[1]Listas!AF$4,IF(S337&gt;=[1]Listas!AE$5,[1]Listas!AF$5,[1]Listas!AF$6))</f>
        <v>Aceptable</v>
      </c>
      <c r="V337" s="484">
        <v>1</v>
      </c>
      <c r="W337" s="484">
        <v>0</v>
      </c>
      <c r="X337" s="484">
        <v>0</v>
      </c>
      <c r="Y337" s="479" t="s">
        <v>659</v>
      </c>
      <c r="Z337" s="478" t="s">
        <v>63</v>
      </c>
      <c r="AA337" s="479"/>
      <c r="AB337" s="479"/>
      <c r="AC337" s="491"/>
      <c r="AD337" s="479" t="s">
        <v>660</v>
      </c>
      <c r="AE337" s="491"/>
    </row>
    <row r="338" spans="1:31" s="486" customFormat="1" ht="38.25" hidden="1" x14ac:dyDescent="0.2">
      <c r="A338" s="477"/>
      <c r="B338" s="477"/>
      <c r="C338" s="478" t="s">
        <v>604</v>
      </c>
      <c r="D338" s="478" t="s">
        <v>661</v>
      </c>
      <c r="E338" s="479" t="s">
        <v>662</v>
      </c>
      <c r="F338" s="478" t="s">
        <v>663</v>
      </c>
      <c r="G338" s="479" t="s">
        <v>664</v>
      </c>
      <c r="H338" s="479"/>
      <c r="I338" s="479"/>
      <c r="J338" s="479"/>
      <c r="K338" s="478" t="s">
        <v>610</v>
      </c>
      <c r="L338" s="480">
        <f>IF(K338=[1]Listas!B$4,[1]Listas!C$4,IF(K338=[1]Listas!B$5,[1]Listas!C$5,IF(K338=[1]Listas!B$6,[1]Listas!C$6,[1]Listas!C$7)))</f>
        <v>0</v>
      </c>
      <c r="M338" s="478" t="s">
        <v>665</v>
      </c>
      <c r="N338" s="480">
        <f>IF(M338=[1]Listas!D$4,[1]Listas!E$4,IF(M338=[1]Listas!D$5,[1]Listas!E$5,IF(M338=[1]Listas!D$6,[1]Listas!E$6,[1]Listas!E$7)))</f>
        <v>1</v>
      </c>
      <c r="O338" s="481">
        <f t="shared" si="23"/>
        <v>0</v>
      </c>
      <c r="P338" s="481" t="str">
        <f t="shared" si="24"/>
        <v>Sin Valor</v>
      </c>
      <c r="Q338" s="482" t="s">
        <v>612</v>
      </c>
      <c r="R338" s="483">
        <f>IF(Q338=[1]Listas!F$4,[1]Listas!G$4,IF(Q338=[1]Listas!F$5,[1]Listas!G$5,IF(Q338=[1]Listas!F$6,[1]Listas!G$6,[1]Listas!G$7)))</f>
        <v>10</v>
      </c>
      <c r="S338" s="481">
        <f t="shared" si="25"/>
        <v>0</v>
      </c>
      <c r="T338" s="481" t="str">
        <f t="shared" si="22"/>
        <v>Mantener</v>
      </c>
      <c r="U338" s="481" t="str">
        <f>IF(S338&gt;=[1]Listas!AE$4,[1]Listas!AF$4,IF(S338&gt;=[1]Listas!AE$5,[1]Listas!AF$5,[1]Listas!AF$6))</f>
        <v>Aceptable</v>
      </c>
      <c r="V338" s="484">
        <v>1</v>
      </c>
      <c r="W338" s="484">
        <v>0</v>
      </c>
      <c r="X338" s="484">
        <v>0</v>
      </c>
      <c r="Y338" s="479" t="s">
        <v>664</v>
      </c>
      <c r="Z338" s="478" t="s">
        <v>604</v>
      </c>
      <c r="AA338" s="479"/>
      <c r="AB338" s="479"/>
      <c r="AC338" s="479"/>
      <c r="AD338" s="479" t="s">
        <v>666</v>
      </c>
      <c r="AE338" s="479"/>
    </row>
    <row r="339" spans="1:31" s="486" customFormat="1" ht="38.25" hidden="1" x14ac:dyDescent="0.2">
      <c r="A339" s="477"/>
      <c r="B339" s="477"/>
      <c r="C339" s="478" t="s">
        <v>604</v>
      </c>
      <c r="D339" s="478" t="s">
        <v>667</v>
      </c>
      <c r="E339" s="479" t="s">
        <v>668</v>
      </c>
      <c r="F339" s="478" t="s">
        <v>663</v>
      </c>
      <c r="G339" s="479" t="s">
        <v>669</v>
      </c>
      <c r="H339" s="479"/>
      <c r="I339" s="479" t="s">
        <v>670</v>
      </c>
      <c r="J339" s="479"/>
      <c r="K339" s="478" t="s">
        <v>610</v>
      </c>
      <c r="L339" s="480">
        <f>IF(K339=[1]Listas!B$4,[1]Listas!C$4,IF(K339=[1]Listas!B$5,[1]Listas!C$5,IF(K339=[1]Listas!B$6,[1]Listas!C$6,[1]Listas!C$7)))</f>
        <v>0</v>
      </c>
      <c r="M339" s="478" t="s">
        <v>665</v>
      </c>
      <c r="N339" s="480">
        <f>IF(M339=[1]Listas!D$4,[1]Listas!E$4,IF(M339=[1]Listas!D$5,[1]Listas!E$5,IF(M339=[1]Listas!D$6,[1]Listas!E$6,[1]Listas!E$7)))</f>
        <v>1</v>
      </c>
      <c r="O339" s="481">
        <f t="shared" si="23"/>
        <v>0</v>
      </c>
      <c r="P339" s="481" t="str">
        <f t="shared" si="24"/>
        <v>Sin Valor</v>
      </c>
      <c r="Q339" s="482" t="s">
        <v>612</v>
      </c>
      <c r="R339" s="483">
        <f>IF(Q339=[1]Listas!F$4,[1]Listas!G$4,IF(Q339=[1]Listas!F$5,[1]Listas!G$5,IF(Q339=[1]Listas!F$6,[1]Listas!G$6,[1]Listas!G$7)))</f>
        <v>10</v>
      </c>
      <c r="S339" s="481">
        <f t="shared" si="25"/>
        <v>0</v>
      </c>
      <c r="T339" s="481" t="str">
        <f t="shared" si="22"/>
        <v>Mantener</v>
      </c>
      <c r="U339" s="481" t="str">
        <f>IF(S339&gt;=[1]Listas!AE$4,[1]Listas!AF$4,IF(S339&gt;=[1]Listas!AE$5,[1]Listas!AF$5,[1]Listas!AF$6))</f>
        <v>Aceptable</v>
      </c>
      <c r="V339" s="484">
        <v>1</v>
      </c>
      <c r="W339" s="484">
        <v>0</v>
      </c>
      <c r="X339" s="484">
        <v>0</v>
      </c>
      <c r="Y339" s="479" t="s">
        <v>669</v>
      </c>
      <c r="Z339" s="478" t="s">
        <v>604</v>
      </c>
      <c r="AA339" s="479"/>
      <c r="AB339" s="479"/>
      <c r="AC339" s="479"/>
      <c r="AD339" s="479"/>
      <c r="AE339" s="479"/>
    </row>
    <row r="340" spans="1:31" s="486" customFormat="1" ht="51" hidden="1" x14ac:dyDescent="0.2">
      <c r="A340" s="477"/>
      <c r="B340" s="477"/>
      <c r="C340" s="478" t="s">
        <v>604</v>
      </c>
      <c r="D340" s="478" t="s">
        <v>672</v>
      </c>
      <c r="E340" s="479" t="s">
        <v>673</v>
      </c>
      <c r="F340" s="478" t="s">
        <v>656</v>
      </c>
      <c r="G340" s="479" t="s">
        <v>674</v>
      </c>
      <c r="H340" s="479"/>
      <c r="I340" s="479" t="s">
        <v>675</v>
      </c>
      <c r="J340" s="479"/>
      <c r="K340" s="478" t="s">
        <v>610</v>
      </c>
      <c r="L340" s="480">
        <f>IF(K340=[1]Listas!B$4,[1]Listas!C$4,IF(K340=[1]Listas!B$5,[1]Listas!C$5,IF(K340=[1]Listas!B$6,[1]Listas!C$6,[1]Listas!C$7)))</f>
        <v>0</v>
      </c>
      <c r="M340" s="478" t="s">
        <v>665</v>
      </c>
      <c r="N340" s="480">
        <f>IF(M340=[1]Listas!D$4,[1]Listas!E$4,IF(M340=[1]Listas!D$5,[1]Listas!E$5,IF(M340=[1]Listas!D$6,[1]Listas!E$6,[1]Listas!E$7)))</f>
        <v>1</v>
      </c>
      <c r="O340" s="481">
        <f t="shared" si="23"/>
        <v>0</v>
      </c>
      <c r="P340" s="481" t="str">
        <f t="shared" si="24"/>
        <v>Sin Valor</v>
      </c>
      <c r="Q340" s="482" t="s">
        <v>676</v>
      </c>
      <c r="R340" s="483">
        <f>IF(Q340=[1]Listas!F$4,[1]Listas!G$4,IF(Q340=[1]Listas!F$5,[1]Listas!G$5,IF(Q340=[1]Listas!F$6,[1]Listas!G$6,[1]Listas!G$7)))</f>
        <v>100</v>
      </c>
      <c r="S340" s="481">
        <f t="shared" si="25"/>
        <v>0</v>
      </c>
      <c r="T340" s="481" t="str">
        <f t="shared" si="22"/>
        <v>Mantener</v>
      </c>
      <c r="U340" s="481" t="str">
        <f>IF(S340&gt;=[1]Listas!AE$4,[1]Listas!AF$4,IF(S340&gt;=[1]Listas!AE$5,[1]Listas!AF$5,[1]Listas!AF$6))</f>
        <v>Aceptable</v>
      </c>
      <c r="V340" s="484">
        <v>1</v>
      </c>
      <c r="W340" s="484">
        <v>0</v>
      </c>
      <c r="X340" s="484">
        <v>0</v>
      </c>
      <c r="Y340" s="479" t="s">
        <v>677</v>
      </c>
      <c r="Z340" s="478" t="s">
        <v>604</v>
      </c>
      <c r="AA340" s="479"/>
      <c r="AB340" s="479"/>
      <c r="AC340" s="479"/>
      <c r="AD340" s="479" t="s">
        <v>678</v>
      </c>
      <c r="AE340" s="479"/>
    </row>
    <row r="341" spans="1:31" ht="76.5" hidden="1" x14ac:dyDescent="0.2">
      <c r="A341" s="477" t="s">
        <v>808</v>
      </c>
      <c r="B341" s="477" t="s">
        <v>603</v>
      </c>
      <c r="C341" s="478" t="s">
        <v>604</v>
      </c>
      <c r="D341" s="478" t="s">
        <v>605</v>
      </c>
      <c r="E341" s="479" t="s">
        <v>606</v>
      </c>
      <c r="F341" s="478" t="s">
        <v>607</v>
      </c>
      <c r="G341" s="479" t="s">
        <v>608</v>
      </c>
      <c r="H341" s="479" t="s">
        <v>680</v>
      </c>
      <c r="I341" s="479"/>
      <c r="J341" s="479"/>
      <c r="K341" s="478" t="s">
        <v>610</v>
      </c>
      <c r="L341" s="480">
        <f>IF(K341=[1]Listas!B$4,[1]Listas!C$4,IF(K341=[1]Listas!B$5,[1]Listas!C$5,IF(K341=[1]Listas!B$6,[1]Listas!C$6,[1]Listas!C$7)))</f>
        <v>0</v>
      </c>
      <c r="M341" s="478" t="s">
        <v>611</v>
      </c>
      <c r="N341" s="480">
        <f>IF(M341=[1]Listas!D$4,[1]Listas!E$4,IF(M341=[1]Listas!D$5,[1]Listas!E$5,IF(M341=[1]Listas!D$6,[1]Listas!E$6,[1]Listas!E$7)))</f>
        <v>3</v>
      </c>
      <c r="O341" s="481">
        <f t="shared" si="23"/>
        <v>0</v>
      </c>
      <c r="P341" s="481" t="str">
        <f t="shared" si="24"/>
        <v>Sin Valor</v>
      </c>
      <c r="Q341" s="482" t="s">
        <v>612</v>
      </c>
      <c r="R341" s="483">
        <f>IF(Q341=[1]Listas!F$4,[1]Listas!G$4,IF(Q341=[1]Listas!F$5,[1]Listas!G$5,IF(Q341=[1]Listas!F$6,[1]Listas!G$6,[1]Listas!G$7)))</f>
        <v>10</v>
      </c>
      <c r="S341" s="481">
        <f t="shared" si="25"/>
        <v>0</v>
      </c>
      <c r="T341" s="481" t="str">
        <f t="shared" si="22"/>
        <v>Mantener</v>
      </c>
      <c r="U341" s="481" t="str">
        <f>IF(S341&gt;=[1]Listas!AE$4,[1]Listas!AF$4,IF(S341&gt;=[1]Listas!AE$5,[1]Listas!AF$5,[1]Listas!AF$6))</f>
        <v>Aceptable</v>
      </c>
      <c r="V341" s="484">
        <v>1</v>
      </c>
      <c r="W341" s="484">
        <v>0</v>
      </c>
      <c r="X341" s="484">
        <v>0</v>
      </c>
      <c r="Y341" s="479" t="s">
        <v>613</v>
      </c>
      <c r="Z341" s="478" t="s">
        <v>604</v>
      </c>
      <c r="AA341" s="479"/>
      <c r="AB341" s="479"/>
      <c r="AC341" s="479"/>
      <c r="AD341" s="485" t="s">
        <v>614</v>
      </c>
      <c r="AE341" s="479"/>
    </row>
    <row r="342" spans="1:31" ht="89.25" hidden="1" x14ac:dyDescent="0.2">
      <c r="A342" s="477"/>
      <c r="B342" s="477"/>
      <c r="C342" s="478" t="s">
        <v>604</v>
      </c>
      <c r="D342" s="478" t="s">
        <v>605</v>
      </c>
      <c r="E342" s="479" t="s">
        <v>615</v>
      </c>
      <c r="F342" s="478" t="s">
        <v>607</v>
      </c>
      <c r="G342" s="479" t="s">
        <v>616</v>
      </c>
      <c r="H342" s="487" t="s">
        <v>617</v>
      </c>
      <c r="I342" s="487" t="s">
        <v>618</v>
      </c>
      <c r="J342" s="487" t="s">
        <v>619</v>
      </c>
      <c r="K342" s="478" t="s">
        <v>580</v>
      </c>
      <c r="L342" s="480">
        <f>IF(K342=[1]Listas!B$4,[1]Listas!C$4,IF(K342=[1]Listas!B$5,[1]Listas!C$5,IF(K342=[1]Listas!B$6,[1]Listas!C$6,[1]Listas!C$7)))</f>
        <v>2</v>
      </c>
      <c r="M342" s="478" t="s">
        <v>620</v>
      </c>
      <c r="N342" s="480">
        <f>IF(M342=[1]Listas!D$4,[1]Listas!E$4,IF(M342=[1]Listas!D$5,[1]Listas!E$5,IF(M342=[1]Listas!D$6,[1]Listas!E$6,[1]Listas!E$7)))</f>
        <v>4</v>
      </c>
      <c r="O342" s="481">
        <f>N342*L342</f>
        <v>8</v>
      </c>
      <c r="P342" s="481" t="str">
        <f>IF((O342&gt;=24),"Muy Alto",IF((O342&gt;=10),"Alto",IF((O342&gt;=6),"Medio",IF((O342&gt;=2),"Bajo","Sin Valor"))))</f>
        <v>Medio</v>
      </c>
      <c r="Q342" s="482" t="s">
        <v>621</v>
      </c>
      <c r="R342" s="483">
        <f>IF(Q342=[1]Listas!F$4,[1]Listas!G$4,IF(Q342=[1]Listas!F$5,[1]Listas!G$5,IF(Q342=[1]Listas!F$6,[1]Listas!G$6,[1]Listas!G$7)))</f>
        <v>60</v>
      </c>
      <c r="S342" s="481">
        <f>+R342*O342</f>
        <v>480</v>
      </c>
      <c r="T342" s="481" t="str">
        <f>IF((S342&gt;=600),"Crítico",IF((S342&gt;=150),"Corregir",IF((S342&gt;=40),"Mejorar",IF((S342&lt;=20),"Mantener"))))</f>
        <v>Corregir</v>
      </c>
      <c r="U342" s="481" t="str">
        <f>IF(S342&gt;=[1]Listas!AE$4,[1]Listas!AF$4,IF(S342&gt;=[1]Listas!AE$5,[1]Listas!AF$5,[1]Listas!AF$6))</f>
        <v>Aceptable con control</v>
      </c>
      <c r="V342" s="484">
        <v>1</v>
      </c>
      <c r="W342" s="484">
        <v>0</v>
      </c>
      <c r="X342" s="484">
        <v>0</v>
      </c>
      <c r="Y342" s="479" t="s">
        <v>622</v>
      </c>
      <c r="Z342" s="478" t="s">
        <v>604</v>
      </c>
      <c r="AA342" s="479"/>
      <c r="AB342" s="479"/>
      <c r="AC342" s="479"/>
      <c r="AD342" s="488" t="s">
        <v>623</v>
      </c>
      <c r="AE342" s="489" t="s">
        <v>624</v>
      </c>
    </row>
    <row r="343" spans="1:31" ht="51" hidden="1" x14ac:dyDescent="0.2">
      <c r="A343" s="477"/>
      <c r="B343" s="477"/>
      <c r="C343" s="478" t="s">
        <v>604</v>
      </c>
      <c r="D343" s="478" t="s">
        <v>625</v>
      </c>
      <c r="E343" s="479" t="s">
        <v>626</v>
      </c>
      <c r="F343" s="478" t="s">
        <v>607</v>
      </c>
      <c r="G343" s="479" t="s">
        <v>627</v>
      </c>
      <c r="H343" s="479" t="s">
        <v>628</v>
      </c>
      <c r="I343" s="479"/>
      <c r="J343" s="479"/>
      <c r="K343" s="478" t="s">
        <v>580</v>
      </c>
      <c r="L343" s="480">
        <f>IF(K343=[1]Listas!B$4,[1]Listas!C$4,IF(K343=[1]Listas!B$5,[1]Listas!C$5,IF(K343=[1]Listas!B$6,[1]Listas!C$6,[1]Listas!C$7)))</f>
        <v>2</v>
      </c>
      <c r="M343" s="478" t="s">
        <v>620</v>
      </c>
      <c r="N343" s="480">
        <f>IF(M343=[1]Listas!D$4,[1]Listas!E$4,IF(M343=[1]Listas!D$5,[1]Listas!E$5,IF(M343=[1]Listas!D$6,[1]Listas!E$6,[1]Listas!E$7)))</f>
        <v>4</v>
      </c>
      <c r="O343" s="481">
        <f t="shared" si="23"/>
        <v>8</v>
      </c>
      <c r="P343" s="481" t="str">
        <f t="shared" si="24"/>
        <v>Medio</v>
      </c>
      <c r="Q343" s="482" t="s">
        <v>645</v>
      </c>
      <c r="R343" s="483">
        <f>IF(Q343=[1]Listas!F$4,[1]Listas!G$4,IF(Q343=[1]Listas!F$5,[1]Listas!G$5,IF(Q343=[1]Listas!F$6,[1]Listas!G$6,[1]Listas!G$7)))</f>
        <v>25</v>
      </c>
      <c r="S343" s="481">
        <f t="shared" si="25"/>
        <v>200</v>
      </c>
      <c r="T343" s="481" t="str">
        <f t="shared" si="22"/>
        <v>Corregir</v>
      </c>
      <c r="U343" s="481" t="str">
        <f>IF(S343&gt;=[1]Listas!AE$4,[1]Listas!AF$4,IF(S343&gt;=[1]Listas!AE$5,[1]Listas!AF$5,[1]Listas!AF$6))</f>
        <v>Aceptable con control</v>
      </c>
      <c r="V343" s="484">
        <v>1</v>
      </c>
      <c r="W343" s="484">
        <v>0</v>
      </c>
      <c r="X343" s="484">
        <v>0</v>
      </c>
      <c r="Y343" s="479" t="s">
        <v>629</v>
      </c>
      <c r="Z343" s="478" t="s">
        <v>604</v>
      </c>
      <c r="AA343" s="479"/>
      <c r="AB343" s="479"/>
      <c r="AC343" s="485" t="s">
        <v>630</v>
      </c>
      <c r="AD343" s="485" t="s">
        <v>631</v>
      </c>
      <c r="AE343" s="479"/>
    </row>
    <row r="344" spans="1:31" ht="63.75" hidden="1" x14ac:dyDescent="0.2">
      <c r="A344" s="477"/>
      <c r="B344" s="477"/>
      <c r="C344" s="478" t="s">
        <v>604</v>
      </c>
      <c r="D344" s="478" t="s">
        <v>681</v>
      </c>
      <c r="E344" s="479" t="s">
        <v>682</v>
      </c>
      <c r="F344" s="478" t="s">
        <v>607</v>
      </c>
      <c r="G344" s="479" t="s">
        <v>634</v>
      </c>
      <c r="H344" s="479"/>
      <c r="I344" s="479"/>
      <c r="J344" s="479"/>
      <c r="K344" s="478" t="s">
        <v>610</v>
      </c>
      <c r="L344" s="480">
        <f>IF(K344=[1]Listas!B$4,[1]Listas!C$4,IF(K344=[1]Listas!B$5,[1]Listas!C$5,IF(K344=[1]Listas!B$6,[1]Listas!C$6,[1]Listas!C$7)))</f>
        <v>0</v>
      </c>
      <c r="M344" s="478" t="s">
        <v>636</v>
      </c>
      <c r="N344" s="480">
        <f>IF(M344=[1]Listas!D$4,[1]Listas!E$4,IF(M344=[1]Listas!D$5,[1]Listas!E$5,IF(M344=[1]Listas!D$6,[1]Listas!E$6,[1]Listas!E$7)))</f>
        <v>2</v>
      </c>
      <c r="O344" s="481">
        <f t="shared" si="23"/>
        <v>0</v>
      </c>
      <c r="P344" s="481" t="str">
        <f t="shared" si="24"/>
        <v>Sin Valor</v>
      </c>
      <c r="Q344" s="482" t="s">
        <v>645</v>
      </c>
      <c r="R344" s="483">
        <f>IF(Q344=[1]Listas!F$4,[1]Listas!G$4,IF(Q344=[1]Listas!F$5,[1]Listas!G$5,IF(Q344=[1]Listas!F$6,[1]Listas!G$6,[1]Listas!G$7)))</f>
        <v>25</v>
      </c>
      <c r="S344" s="481">
        <f t="shared" si="25"/>
        <v>0</v>
      </c>
      <c r="T344" s="481" t="str">
        <f t="shared" si="22"/>
        <v>Mantener</v>
      </c>
      <c r="U344" s="481" t="str">
        <f>IF(S344&gt;=[1]Listas!AE$4,[1]Listas!AF$4,IF(S344&gt;=[1]Listas!AE$5,[1]Listas!AF$5,[1]Listas!AF$6))</f>
        <v>Aceptable</v>
      </c>
      <c r="V344" s="484">
        <v>1</v>
      </c>
      <c r="W344" s="484">
        <v>0</v>
      </c>
      <c r="X344" s="484">
        <v>0</v>
      </c>
      <c r="Y344" s="479" t="s">
        <v>637</v>
      </c>
      <c r="Z344" s="478" t="s">
        <v>604</v>
      </c>
      <c r="AA344" s="479"/>
      <c r="AB344" s="479"/>
      <c r="AC344" s="491"/>
      <c r="AD344" s="485" t="s">
        <v>638</v>
      </c>
      <c r="AE344" s="479"/>
    </row>
    <row r="345" spans="1:31" ht="76.5" hidden="1" x14ac:dyDescent="0.2">
      <c r="A345" s="477"/>
      <c r="B345" s="477"/>
      <c r="C345" s="478" t="s">
        <v>604</v>
      </c>
      <c r="D345" s="478" t="s">
        <v>639</v>
      </c>
      <c r="E345" s="479" t="s">
        <v>683</v>
      </c>
      <c r="F345" s="478" t="s">
        <v>641</v>
      </c>
      <c r="G345" s="479" t="s">
        <v>642</v>
      </c>
      <c r="H345" s="479" t="s">
        <v>643</v>
      </c>
      <c r="I345" s="479" t="s">
        <v>644</v>
      </c>
      <c r="J345" s="479" t="s">
        <v>651</v>
      </c>
      <c r="K345" s="478" t="s">
        <v>580</v>
      </c>
      <c r="L345" s="480">
        <f>IF(K345=[1]Listas!B$4,[1]Listas!C$4,IF(K345=[1]Listas!B$5,[1]Listas!C$5,IF(K345=[1]Listas!B$6,[1]Listas!C$6,[1]Listas!C$7)))</f>
        <v>2</v>
      </c>
      <c r="M345" s="478" t="s">
        <v>620</v>
      </c>
      <c r="N345" s="480">
        <f>IF(M345=[1]Listas!D$4,[1]Listas!E$4,IF(M345=[1]Listas!D$5,[1]Listas!E$5,IF(M345=[1]Listas!D$6,[1]Listas!E$6,[1]Listas!E$7)))</f>
        <v>4</v>
      </c>
      <c r="O345" s="481">
        <f t="shared" si="23"/>
        <v>8</v>
      </c>
      <c r="P345" s="481" t="str">
        <f t="shared" si="24"/>
        <v>Medio</v>
      </c>
      <c r="Q345" s="482" t="s">
        <v>645</v>
      </c>
      <c r="R345" s="483">
        <f>IF(Q345=[1]Listas!F$4,[1]Listas!G$4,IF(Q345=[1]Listas!F$5,[1]Listas!G$5,IF(Q345=[1]Listas!F$6,[1]Listas!G$6,[1]Listas!G$7)))</f>
        <v>25</v>
      </c>
      <c r="S345" s="481">
        <f t="shared" si="25"/>
        <v>200</v>
      </c>
      <c r="T345" s="481" t="str">
        <f t="shared" si="22"/>
        <v>Corregir</v>
      </c>
      <c r="U345" s="481" t="str">
        <f>IF(S345&gt;=[1]Listas!AE$4,[1]Listas!AF$4,IF(S345&gt;=[1]Listas!AE$5,[1]Listas!AF$5,[1]Listas!AF$6))</f>
        <v>Aceptable con control</v>
      </c>
      <c r="V345" s="484">
        <v>1</v>
      </c>
      <c r="W345" s="484">
        <v>0</v>
      </c>
      <c r="X345" s="484">
        <v>0</v>
      </c>
      <c r="Y345" s="479" t="s">
        <v>646</v>
      </c>
      <c r="Z345" s="478" t="s">
        <v>604</v>
      </c>
      <c r="AA345" s="479"/>
      <c r="AB345" s="479"/>
      <c r="AC345" s="479" t="s">
        <v>684</v>
      </c>
      <c r="AD345" s="485" t="s">
        <v>647</v>
      </c>
      <c r="AE345" s="479"/>
    </row>
    <row r="346" spans="1:31" ht="76.5" hidden="1" x14ac:dyDescent="0.2">
      <c r="A346" s="477"/>
      <c r="B346" s="477"/>
      <c r="C346" s="478" t="s">
        <v>604</v>
      </c>
      <c r="D346" s="478" t="s">
        <v>648</v>
      </c>
      <c r="E346" s="479" t="s">
        <v>685</v>
      </c>
      <c r="F346" s="478" t="s">
        <v>641</v>
      </c>
      <c r="G346" s="479" t="s">
        <v>650</v>
      </c>
      <c r="H346" s="479"/>
      <c r="I346" s="479" t="s">
        <v>686</v>
      </c>
      <c r="J346" s="479" t="s">
        <v>651</v>
      </c>
      <c r="K346" s="478" t="s">
        <v>580</v>
      </c>
      <c r="L346" s="480">
        <f>IF(K346=[1]Listas!B$4,[1]Listas!C$4,IF(K346=[1]Listas!B$5,[1]Listas!C$5,IF(K346=[1]Listas!B$6,[1]Listas!C$6,[1]Listas!C$7)))</f>
        <v>2</v>
      </c>
      <c r="M346" s="478" t="s">
        <v>620</v>
      </c>
      <c r="N346" s="480">
        <f>IF(M346=[1]Listas!D$4,[1]Listas!E$4,IF(M346=[1]Listas!D$5,[1]Listas!E$5,IF(M346=[1]Listas!D$6,[1]Listas!E$6,[1]Listas!E$7)))</f>
        <v>4</v>
      </c>
      <c r="O346" s="481">
        <f t="shared" si="23"/>
        <v>8</v>
      </c>
      <c r="P346" s="481" t="str">
        <f t="shared" si="24"/>
        <v>Medio</v>
      </c>
      <c r="Q346" s="482" t="s">
        <v>645</v>
      </c>
      <c r="R346" s="483">
        <f>IF(Q346=[1]Listas!F$4,[1]Listas!G$4,IF(Q346=[1]Listas!F$5,[1]Listas!G$5,IF(Q346=[1]Listas!F$6,[1]Listas!G$6,[1]Listas!G$7)))</f>
        <v>25</v>
      </c>
      <c r="S346" s="481">
        <f t="shared" si="25"/>
        <v>200</v>
      </c>
      <c r="T346" s="481" t="str">
        <f t="shared" si="22"/>
        <v>Corregir</v>
      </c>
      <c r="U346" s="481" t="str">
        <f>IF(S346&gt;=[1]Listas!AE$4,[1]Listas!AF$4,IF(S346&gt;=[1]Listas!AE$5,[1]Listas!AF$5,[1]Listas!AF$6))</f>
        <v>Aceptable con control</v>
      </c>
      <c r="V346" s="484">
        <v>1</v>
      </c>
      <c r="W346" s="484">
        <v>0</v>
      </c>
      <c r="X346" s="484">
        <v>0</v>
      </c>
      <c r="Y346" s="479" t="s">
        <v>652</v>
      </c>
      <c r="Z346" s="478" t="s">
        <v>63</v>
      </c>
      <c r="AA346" s="479"/>
      <c r="AB346" s="479"/>
      <c r="AC346" s="491"/>
      <c r="AD346" s="485" t="s">
        <v>647</v>
      </c>
      <c r="AE346" s="479"/>
    </row>
    <row r="347" spans="1:31" ht="38.25" hidden="1" x14ac:dyDescent="0.2">
      <c r="A347" s="477"/>
      <c r="B347" s="477"/>
      <c r="C347" s="478" t="s">
        <v>604</v>
      </c>
      <c r="D347" s="478" t="s">
        <v>654</v>
      </c>
      <c r="E347" s="479" t="s">
        <v>655</v>
      </c>
      <c r="F347" s="478" t="s">
        <v>656</v>
      </c>
      <c r="G347" s="479" t="s">
        <v>657</v>
      </c>
      <c r="H347" s="479" t="s">
        <v>658</v>
      </c>
      <c r="I347" s="479"/>
      <c r="J347" s="479"/>
      <c r="K347" s="478" t="s">
        <v>580</v>
      </c>
      <c r="L347" s="480">
        <f>IF(K347=[1]Listas!B$4,[1]Listas!C$4,IF(K347=[1]Listas!B$5,[1]Listas!C$5,IF(K347=[1]Listas!B$6,[1]Listas!C$6,[1]Listas!C$7)))</f>
        <v>2</v>
      </c>
      <c r="M347" s="478" t="s">
        <v>611</v>
      </c>
      <c r="N347" s="480">
        <f>IF(M347=[1]Listas!D$4,[1]Listas!E$4,IF(M347=[1]Listas!D$5,[1]Listas!E$5,IF(M347=[1]Listas!D$6,[1]Listas!E$6,[1]Listas!E$7)))</f>
        <v>3</v>
      </c>
      <c r="O347" s="481">
        <f t="shared" si="23"/>
        <v>6</v>
      </c>
      <c r="P347" s="481" t="str">
        <f t="shared" si="24"/>
        <v>Medio</v>
      </c>
      <c r="Q347" s="482" t="s">
        <v>645</v>
      </c>
      <c r="R347" s="483">
        <f>IF(Q347=[1]Listas!F$4,[1]Listas!G$4,IF(Q347=[1]Listas!F$5,[1]Listas!G$5,IF(Q347=[1]Listas!F$6,[1]Listas!G$6,[1]Listas!G$7)))</f>
        <v>25</v>
      </c>
      <c r="S347" s="481">
        <f t="shared" si="25"/>
        <v>150</v>
      </c>
      <c r="T347" s="481" t="str">
        <f t="shared" si="22"/>
        <v>Corregir</v>
      </c>
      <c r="U347" s="481" t="str">
        <f>IF(S347&gt;=[1]Listas!AE$4,[1]Listas!AF$4,IF(S347&gt;=[1]Listas!AE$5,[1]Listas!AF$5,[1]Listas!AF$6))</f>
        <v>Aceptable con control</v>
      </c>
      <c r="V347" s="484">
        <v>1</v>
      </c>
      <c r="W347" s="484">
        <v>0</v>
      </c>
      <c r="X347" s="484">
        <v>0</v>
      </c>
      <c r="Y347" s="479" t="s">
        <v>659</v>
      </c>
      <c r="Z347" s="478" t="s">
        <v>63</v>
      </c>
      <c r="AA347" s="479"/>
      <c r="AB347" s="479"/>
      <c r="AC347" s="491"/>
      <c r="AD347" s="479" t="s">
        <v>660</v>
      </c>
      <c r="AE347" s="491"/>
    </row>
    <row r="348" spans="1:31" ht="38.25" hidden="1" x14ac:dyDescent="0.2">
      <c r="A348" s="477"/>
      <c r="B348" s="477"/>
      <c r="C348" s="478" t="s">
        <v>604</v>
      </c>
      <c r="D348" s="478" t="s">
        <v>661</v>
      </c>
      <c r="E348" s="479" t="s">
        <v>662</v>
      </c>
      <c r="F348" s="478" t="s">
        <v>663</v>
      </c>
      <c r="G348" s="479" t="s">
        <v>664</v>
      </c>
      <c r="H348" s="479"/>
      <c r="I348" s="479"/>
      <c r="J348" s="479"/>
      <c r="K348" s="478" t="s">
        <v>610</v>
      </c>
      <c r="L348" s="480">
        <f>IF(K348=[1]Listas!B$4,[1]Listas!C$4,IF(K348=[1]Listas!B$5,[1]Listas!C$5,IF(K348=[1]Listas!B$6,[1]Listas!C$6,[1]Listas!C$7)))</f>
        <v>0</v>
      </c>
      <c r="M348" s="478" t="s">
        <v>665</v>
      </c>
      <c r="N348" s="480">
        <f>IF(M348=[1]Listas!D$4,[1]Listas!E$4,IF(M348=[1]Listas!D$5,[1]Listas!E$5,IF(M348=[1]Listas!D$6,[1]Listas!E$6,[1]Listas!E$7)))</f>
        <v>1</v>
      </c>
      <c r="O348" s="481">
        <f t="shared" si="23"/>
        <v>0</v>
      </c>
      <c r="P348" s="481" t="str">
        <f t="shared" si="24"/>
        <v>Sin Valor</v>
      </c>
      <c r="Q348" s="482" t="s">
        <v>612</v>
      </c>
      <c r="R348" s="483">
        <f>IF(Q348=[1]Listas!F$4,[1]Listas!G$4,IF(Q348=[1]Listas!F$5,[1]Listas!G$5,IF(Q348=[1]Listas!F$6,[1]Listas!G$6,[1]Listas!G$7)))</f>
        <v>10</v>
      </c>
      <c r="S348" s="481">
        <f t="shared" si="25"/>
        <v>0</v>
      </c>
      <c r="T348" s="481" t="str">
        <f t="shared" si="22"/>
        <v>Mantener</v>
      </c>
      <c r="U348" s="481" t="str">
        <f>IF(S348&gt;=[1]Listas!AE$4,[1]Listas!AF$4,IF(S348&gt;=[1]Listas!AE$5,[1]Listas!AF$5,[1]Listas!AF$6))</f>
        <v>Aceptable</v>
      </c>
      <c r="V348" s="484">
        <v>1</v>
      </c>
      <c r="W348" s="484">
        <v>0</v>
      </c>
      <c r="X348" s="484">
        <v>0</v>
      </c>
      <c r="Y348" s="479" t="s">
        <v>664</v>
      </c>
      <c r="Z348" s="478" t="s">
        <v>604</v>
      </c>
      <c r="AA348" s="479"/>
      <c r="AB348" s="479"/>
      <c r="AC348" s="479"/>
      <c r="AD348" s="479" t="s">
        <v>666</v>
      </c>
      <c r="AE348" s="479"/>
    </row>
    <row r="349" spans="1:31" ht="38.25" hidden="1" x14ac:dyDescent="0.2">
      <c r="A349" s="477"/>
      <c r="B349" s="477"/>
      <c r="C349" s="478" t="s">
        <v>604</v>
      </c>
      <c r="D349" s="478" t="s">
        <v>667</v>
      </c>
      <c r="E349" s="479" t="s">
        <v>687</v>
      </c>
      <c r="F349" s="478" t="s">
        <v>663</v>
      </c>
      <c r="G349" s="479" t="s">
        <v>669</v>
      </c>
      <c r="H349" s="479"/>
      <c r="I349" s="479" t="s">
        <v>670</v>
      </c>
      <c r="J349" s="479"/>
      <c r="K349" s="478" t="s">
        <v>610</v>
      </c>
      <c r="L349" s="480">
        <f>IF(K349=[1]Listas!B$4,[1]Listas!C$4,IF(K349=[1]Listas!B$5,[1]Listas!C$5,IF(K349=[1]Listas!B$6,[1]Listas!C$6,[1]Listas!C$7)))</f>
        <v>0</v>
      </c>
      <c r="M349" s="478" t="s">
        <v>665</v>
      </c>
      <c r="N349" s="480">
        <f>IF(M349=[1]Listas!D$4,[1]Listas!E$4,IF(M349=[1]Listas!D$5,[1]Listas!E$5,IF(M349=[1]Listas!D$6,[1]Listas!E$6,[1]Listas!E$7)))</f>
        <v>1</v>
      </c>
      <c r="O349" s="481">
        <f t="shared" si="23"/>
        <v>0</v>
      </c>
      <c r="P349" s="481" t="str">
        <f t="shared" si="24"/>
        <v>Sin Valor</v>
      </c>
      <c r="Q349" s="482" t="s">
        <v>612</v>
      </c>
      <c r="R349" s="483">
        <f>IF(Q349=[1]Listas!F$4,[1]Listas!G$4,IF(Q349=[1]Listas!F$5,[1]Listas!G$5,IF(Q349=[1]Listas!F$6,[1]Listas!G$6,[1]Listas!G$7)))</f>
        <v>10</v>
      </c>
      <c r="S349" s="481">
        <f t="shared" si="25"/>
        <v>0</v>
      </c>
      <c r="T349" s="481" t="str">
        <f t="shared" si="22"/>
        <v>Mantener</v>
      </c>
      <c r="U349" s="481" t="str">
        <f>IF(S349&gt;=[1]Listas!AE$4,[1]Listas!AF$4,IF(S349&gt;=[1]Listas!AE$5,[1]Listas!AF$5,[1]Listas!AF$6))</f>
        <v>Aceptable</v>
      </c>
      <c r="V349" s="484">
        <v>1</v>
      </c>
      <c r="W349" s="484">
        <v>0</v>
      </c>
      <c r="X349" s="484">
        <v>0</v>
      </c>
      <c r="Y349" s="479" t="s">
        <v>669</v>
      </c>
      <c r="Z349" s="478" t="s">
        <v>604</v>
      </c>
      <c r="AA349" s="479"/>
      <c r="AB349" s="479"/>
      <c r="AC349" s="479"/>
      <c r="AD349" s="479"/>
      <c r="AE349" s="479"/>
    </row>
    <row r="350" spans="1:31" ht="51" hidden="1" x14ac:dyDescent="0.2">
      <c r="A350" s="477"/>
      <c r="B350" s="477"/>
      <c r="C350" s="478" t="s">
        <v>604</v>
      </c>
      <c r="D350" s="478" t="s">
        <v>672</v>
      </c>
      <c r="E350" s="479" t="s">
        <v>673</v>
      </c>
      <c r="F350" s="478" t="s">
        <v>656</v>
      </c>
      <c r="G350" s="479" t="s">
        <v>674</v>
      </c>
      <c r="H350" s="479"/>
      <c r="I350" s="479" t="s">
        <v>675</v>
      </c>
      <c r="J350" s="479"/>
      <c r="K350" s="478" t="s">
        <v>610</v>
      </c>
      <c r="L350" s="480">
        <f>IF(K350=[1]Listas!B$4,[1]Listas!C$4,IF(K350=[1]Listas!B$5,[1]Listas!C$5,IF(K350=[1]Listas!B$6,[1]Listas!C$6,[1]Listas!C$7)))</f>
        <v>0</v>
      </c>
      <c r="M350" s="478" t="s">
        <v>665</v>
      </c>
      <c r="N350" s="480">
        <f>IF(M350=[1]Listas!D$4,[1]Listas!E$4,IF(M350=[1]Listas!D$5,[1]Listas!E$5,IF(M350=[1]Listas!D$6,[1]Listas!E$6,[1]Listas!E$7)))</f>
        <v>1</v>
      </c>
      <c r="O350" s="481">
        <f t="shared" si="23"/>
        <v>0</v>
      </c>
      <c r="P350" s="481" t="str">
        <f t="shared" si="24"/>
        <v>Sin Valor</v>
      </c>
      <c r="Q350" s="482" t="s">
        <v>676</v>
      </c>
      <c r="R350" s="483">
        <f>IF(Q350=[1]Listas!F$4,[1]Listas!G$4,IF(Q350=[1]Listas!F$5,[1]Listas!G$5,IF(Q350=[1]Listas!F$6,[1]Listas!G$6,[1]Listas!G$7)))</f>
        <v>100</v>
      </c>
      <c r="S350" s="481">
        <f t="shared" si="25"/>
        <v>0</v>
      </c>
      <c r="T350" s="481" t="str">
        <f t="shared" si="22"/>
        <v>Mantener</v>
      </c>
      <c r="U350" s="481" t="str">
        <f>IF(S350&gt;=[1]Listas!AE$4,[1]Listas!AF$4,IF(S350&gt;=[1]Listas!AE$5,[1]Listas!AF$5,[1]Listas!AF$6))</f>
        <v>Aceptable</v>
      </c>
      <c r="V350" s="484">
        <v>1</v>
      </c>
      <c r="W350" s="484">
        <v>0</v>
      </c>
      <c r="X350" s="484">
        <v>0</v>
      </c>
      <c r="Y350" s="479" t="s">
        <v>677</v>
      </c>
      <c r="Z350" s="478" t="s">
        <v>604</v>
      </c>
      <c r="AA350" s="479"/>
      <c r="AB350" s="479"/>
      <c r="AC350" s="479"/>
      <c r="AD350" s="479" t="s">
        <v>678</v>
      </c>
      <c r="AE350" s="479"/>
    </row>
    <row r="351" spans="1:31" s="486" customFormat="1" ht="102" hidden="1" x14ac:dyDescent="0.2">
      <c r="A351" s="477" t="s">
        <v>810</v>
      </c>
      <c r="B351" s="477" t="s">
        <v>811</v>
      </c>
      <c r="C351" s="478" t="s">
        <v>604</v>
      </c>
      <c r="D351" s="478" t="s">
        <v>605</v>
      </c>
      <c r="E351" s="479" t="s">
        <v>606</v>
      </c>
      <c r="F351" s="478" t="s">
        <v>607</v>
      </c>
      <c r="G351" s="479" t="s">
        <v>608</v>
      </c>
      <c r="H351" s="479" t="s">
        <v>609</v>
      </c>
      <c r="I351" s="478" t="s">
        <v>64</v>
      </c>
      <c r="J351" s="478" t="s">
        <v>64</v>
      </c>
      <c r="K351" s="478" t="s">
        <v>610</v>
      </c>
      <c r="L351" s="480">
        <f>IF(K351=[1]Listas!B$4,[1]Listas!C$4,IF(K351=[1]Listas!B$5,[1]Listas!C$5,IF(K351=[1]Listas!B$6,[1]Listas!C$6,[1]Listas!C$7)))</f>
        <v>0</v>
      </c>
      <c r="M351" s="478" t="s">
        <v>611</v>
      </c>
      <c r="N351" s="480">
        <f>IF(M351=[1]Listas!D$4,[1]Listas!E$4,IF(M351=[1]Listas!D$5,[1]Listas!E$5,IF(M351=[1]Listas!D$6,[1]Listas!E$6,[1]Listas!E$7)))</f>
        <v>3</v>
      </c>
      <c r="O351" s="481">
        <f t="shared" si="23"/>
        <v>0</v>
      </c>
      <c r="P351" s="481" t="str">
        <f t="shared" si="24"/>
        <v>Sin Valor</v>
      </c>
      <c r="Q351" s="482" t="s">
        <v>612</v>
      </c>
      <c r="R351" s="483">
        <f>IF(Q351=[1]Listas!F$4,[1]Listas!G$4,IF(Q351=[1]Listas!F$5,[1]Listas!G$5,IF(Q351=[1]Listas!F$6,[1]Listas!G$6,[1]Listas!G$7)))</f>
        <v>10</v>
      </c>
      <c r="S351" s="481">
        <f t="shared" si="25"/>
        <v>0</v>
      </c>
      <c r="T351" s="481" t="str">
        <f t="shared" si="22"/>
        <v>Mantener</v>
      </c>
      <c r="U351" s="481" t="str">
        <f>IF(S351&gt;=[1]Listas!AE$4,[1]Listas!AF$4,IF(S351&gt;=[1]Listas!AE$5,[1]Listas!AF$5,[1]Listas!AF$6))</f>
        <v>Aceptable</v>
      </c>
      <c r="V351" s="484">
        <v>1</v>
      </c>
      <c r="W351" s="484">
        <v>0</v>
      </c>
      <c r="X351" s="484">
        <v>0</v>
      </c>
      <c r="Y351" s="479" t="s">
        <v>613</v>
      </c>
      <c r="Z351" s="478" t="s">
        <v>604</v>
      </c>
      <c r="AA351" s="478"/>
      <c r="AB351" s="478"/>
      <c r="AC351" s="478" t="s">
        <v>64</v>
      </c>
      <c r="AD351" s="485" t="s">
        <v>755</v>
      </c>
      <c r="AE351" s="478" t="s">
        <v>64</v>
      </c>
    </row>
    <row r="352" spans="1:31" ht="89.25" hidden="1" x14ac:dyDescent="0.2">
      <c r="A352" s="477"/>
      <c r="B352" s="477"/>
      <c r="C352" s="478" t="s">
        <v>604</v>
      </c>
      <c r="D352" s="478" t="s">
        <v>605</v>
      </c>
      <c r="E352" s="479" t="s">
        <v>615</v>
      </c>
      <c r="F352" s="478" t="s">
        <v>607</v>
      </c>
      <c r="G352" s="479" t="s">
        <v>616</v>
      </c>
      <c r="H352" s="487" t="s">
        <v>617</v>
      </c>
      <c r="I352" s="487" t="s">
        <v>618</v>
      </c>
      <c r="J352" s="487" t="s">
        <v>619</v>
      </c>
      <c r="K352" s="478" t="s">
        <v>580</v>
      </c>
      <c r="L352" s="480">
        <f>IF(K352=[1]Listas!B$4,[1]Listas!C$4,IF(K352=[1]Listas!B$5,[1]Listas!C$5,IF(K352=[1]Listas!B$6,[1]Listas!C$6,[1]Listas!C$7)))</f>
        <v>2</v>
      </c>
      <c r="M352" s="478" t="s">
        <v>620</v>
      </c>
      <c r="N352" s="480">
        <f>IF(M352=[1]Listas!D$4,[1]Listas!E$4,IF(M352=[1]Listas!D$5,[1]Listas!E$5,IF(M352=[1]Listas!D$6,[1]Listas!E$6,[1]Listas!E$7)))</f>
        <v>4</v>
      </c>
      <c r="O352" s="481">
        <f>N352*L352</f>
        <v>8</v>
      </c>
      <c r="P352" s="481" t="str">
        <f>IF((O352&gt;=24),"Muy Alto",IF((O352&gt;=10),"Alto",IF((O352&gt;=6),"Medio",IF((O352&gt;=2),"Bajo","Sin Valor"))))</f>
        <v>Medio</v>
      </c>
      <c r="Q352" s="482" t="s">
        <v>621</v>
      </c>
      <c r="R352" s="483">
        <f>IF(Q352=[1]Listas!F$4,[1]Listas!G$4,IF(Q352=[1]Listas!F$5,[1]Listas!G$5,IF(Q352=[1]Listas!F$6,[1]Listas!G$6,[1]Listas!G$7)))</f>
        <v>60</v>
      </c>
      <c r="S352" s="481">
        <f>+R352*O352</f>
        <v>480</v>
      </c>
      <c r="T352" s="481" t="str">
        <f>IF((S352&gt;=600),"Crítico",IF((S352&gt;=150),"Corregir",IF((S352&gt;=40),"Mejorar",IF((S352&lt;=20),"Mantener"))))</f>
        <v>Corregir</v>
      </c>
      <c r="U352" s="481" t="str">
        <f>IF(S352&gt;=[1]Listas!AE$4,[1]Listas!AF$4,IF(S352&gt;=[1]Listas!AE$5,[1]Listas!AF$5,[1]Listas!AF$6))</f>
        <v>Aceptable con control</v>
      </c>
      <c r="V352" s="484">
        <v>1</v>
      </c>
      <c r="W352" s="484">
        <v>0</v>
      </c>
      <c r="X352" s="484">
        <v>0</v>
      </c>
      <c r="Y352" s="479" t="s">
        <v>622</v>
      </c>
      <c r="Z352" s="478" t="s">
        <v>604</v>
      </c>
      <c r="AA352" s="479"/>
      <c r="AB352" s="479"/>
      <c r="AC352" s="479"/>
      <c r="AD352" s="488" t="s">
        <v>623</v>
      </c>
      <c r="AE352" s="489" t="s">
        <v>624</v>
      </c>
    </row>
    <row r="353" spans="1:31" s="486" customFormat="1" ht="89.25" hidden="1" x14ac:dyDescent="0.2">
      <c r="A353" s="477"/>
      <c r="B353" s="477"/>
      <c r="C353" s="478" t="s">
        <v>604</v>
      </c>
      <c r="D353" s="478" t="s">
        <v>812</v>
      </c>
      <c r="E353" s="479" t="s">
        <v>813</v>
      </c>
      <c r="F353" s="478" t="s">
        <v>641</v>
      </c>
      <c r="G353" s="479" t="s">
        <v>608</v>
      </c>
      <c r="H353" s="478" t="s">
        <v>64</v>
      </c>
      <c r="I353" s="478" t="s">
        <v>64</v>
      </c>
      <c r="J353" s="479" t="s">
        <v>814</v>
      </c>
      <c r="K353" s="478" t="s">
        <v>580</v>
      </c>
      <c r="L353" s="480">
        <f>IF(K353=[1]Listas!B$4,[1]Listas!C$4,IF(K353=[1]Listas!B$5,[1]Listas!C$5,IF(K353=[1]Listas!B$6,[1]Listas!C$6,[1]Listas!C$7)))</f>
        <v>2</v>
      </c>
      <c r="M353" s="478" t="s">
        <v>611</v>
      </c>
      <c r="N353" s="480">
        <f>IF(M353=[1]Listas!D$4,[1]Listas!E$4,IF(M353=[1]Listas!D$5,[1]Listas!E$5,IF(M353=[1]Listas!D$6,[1]Listas!E$6,[1]Listas!E$7)))</f>
        <v>3</v>
      </c>
      <c r="O353" s="481">
        <f t="shared" si="23"/>
        <v>6</v>
      </c>
      <c r="P353" s="481" t="str">
        <f t="shared" si="24"/>
        <v>Medio</v>
      </c>
      <c r="Q353" s="482" t="s">
        <v>621</v>
      </c>
      <c r="R353" s="483">
        <f>IF(Q353=[1]Listas!F$4,[1]Listas!G$4,IF(Q353=[1]Listas!F$5,[1]Listas!G$5,IF(Q353=[1]Listas!F$6,[1]Listas!G$6,[1]Listas!G$7)))</f>
        <v>60</v>
      </c>
      <c r="S353" s="481">
        <f t="shared" si="25"/>
        <v>360</v>
      </c>
      <c r="T353" s="481" t="str">
        <f t="shared" si="22"/>
        <v>Corregir</v>
      </c>
      <c r="U353" s="481" t="str">
        <f>IF(S353&gt;=[1]Listas!AE$4,[1]Listas!AF$4,IF(S353&gt;=[1]Listas!AE$5,[1]Listas!AF$5,[1]Listas!AF$6))</f>
        <v>Aceptable con control</v>
      </c>
      <c r="V353" s="484">
        <v>1</v>
      </c>
      <c r="W353" s="484">
        <v>0</v>
      </c>
      <c r="X353" s="484">
        <v>0</v>
      </c>
      <c r="Y353" s="479" t="s">
        <v>815</v>
      </c>
      <c r="Z353" s="478" t="s">
        <v>604</v>
      </c>
      <c r="AA353" s="478"/>
      <c r="AB353" s="478"/>
      <c r="AC353" s="478" t="s">
        <v>64</v>
      </c>
      <c r="AD353" s="485" t="s">
        <v>816</v>
      </c>
      <c r="AE353" s="479" t="s">
        <v>817</v>
      </c>
    </row>
    <row r="354" spans="1:31" s="486" customFormat="1" ht="63.75" hidden="1" x14ac:dyDescent="0.2">
      <c r="A354" s="477"/>
      <c r="B354" s="477"/>
      <c r="C354" s="478" t="s">
        <v>604</v>
      </c>
      <c r="D354" s="478" t="s">
        <v>767</v>
      </c>
      <c r="E354" s="479" t="s">
        <v>818</v>
      </c>
      <c r="F354" s="478" t="s">
        <v>607</v>
      </c>
      <c r="G354" s="479" t="s">
        <v>819</v>
      </c>
      <c r="H354" s="478" t="s">
        <v>64</v>
      </c>
      <c r="I354" s="478" t="s">
        <v>64</v>
      </c>
      <c r="J354" s="479" t="s">
        <v>814</v>
      </c>
      <c r="K354" s="478" t="s">
        <v>580</v>
      </c>
      <c r="L354" s="480">
        <f>IF(K354=[1]Listas!B$4,[1]Listas!C$4,IF(K354=[1]Listas!B$5,[1]Listas!C$5,IF(K354=[1]Listas!B$6,[1]Listas!C$6,[1]Listas!C$7)))</f>
        <v>2</v>
      </c>
      <c r="M354" s="478" t="s">
        <v>611</v>
      </c>
      <c r="N354" s="480">
        <f>IF(M354=[1]Listas!D$4,[1]Listas!E$4,IF(M354=[1]Listas!D$5,[1]Listas!E$5,IF(M354=[1]Listas!D$6,[1]Listas!E$6,[1]Listas!E$7)))</f>
        <v>3</v>
      </c>
      <c r="O354" s="481">
        <f t="shared" si="23"/>
        <v>6</v>
      </c>
      <c r="P354" s="481" t="str">
        <f t="shared" si="24"/>
        <v>Medio</v>
      </c>
      <c r="Q354" s="482" t="s">
        <v>621</v>
      </c>
      <c r="R354" s="483">
        <f>IF(Q354=[1]Listas!F$4,[1]Listas!G$4,IF(Q354=[1]Listas!F$5,[1]Listas!G$5,IF(Q354=[1]Listas!F$6,[1]Listas!G$6,[1]Listas!G$7)))</f>
        <v>60</v>
      </c>
      <c r="S354" s="481">
        <f t="shared" si="25"/>
        <v>360</v>
      </c>
      <c r="T354" s="481" t="str">
        <f t="shared" si="22"/>
        <v>Corregir</v>
      </c>
      <c r="U354" s="481" t="str">
        <f>IF(S354&gt;=[1]Listas!AE$4,[1]Listas!AF$4,IF(S354&gt;=[1]Listas!AE$5,[1]Listas!AF$5,[1]Listas!AF$6))</f>
        <v>Aceptable con control</v>
      </c>
      <c r="V354" s="484">
        <v>1</v>
      </c>
      <c r="W354" s="484">
        <v>0</v>
      </c>
      <c r="X354" s="484">
        <v>0</v>
      </c>
      <c r="Y354" s="479" t="s">
        <v>815</v>
      </c>
      <c r="Z354" s="478" t="s">
        <v>604</v>
      </c>
      <c r="AA354" s="478"/>
      <c r="AB354" s="478"/>
      <c r="AC354" s="478" t="s">
        <v>64</v>
      </c>
      <c r="AD354" s="485" t="s">
        <v>820</v>
      </c>
      <c r="AE354" s="479" t="s">
        <v>821</v>
      </c>
    </row>
    <row r="355" spans="1:31" ht="76.5" hidden="1" x14ac:dyDescent="0.2">
      <c r="A355" s="477"/>
      <c r="B355" s="477"/>
      <c r="C355" s="478" t="s">
        <v>604</v>
      </c>
      <c r="D355" s="478" t="s">
        <v>761</v>
      </c>
      <c r="E355" s="478" t="s">
        <v>822</v>
      </c>
      <c r="F355" s="478" t="s">
        <v>607</v>
      </c>
      <c r="G355" s="478" t="s">
        <v>154</v>
      </c>
      <c r="H355" s="478" t="s">
        <v>763</v>
      </c>
      <c r="I355" s="478" t="s">
        <v>64</v>
      </c>
      <c r="J355" s="478" t="s">
        <v>64</v>
      </c>
      <c r="K355" s="478" t="s">
        <v>610</v>
      </c>
      <c r="L355" s="480">
        <f>IF(K355=[1]Listas!B$4,[1]Listas!C$4,IF(K355=[1]Listas!B$5,[1]Listas!C$5,IF(K355=[1]Listas!B$6,[1]Listas!C$6,[1]Listas!C$7)))</f>
        <v>0</v>
      </c>
      <c r="M355" s="478" t="s">
        <v>636</v>
      </c>
      <c r="N355" s="480">
        <f>IF(M355=[1]Listas!D$4,[1]Listas!E$4,IF(M355=[1]Listas!D$5,[1]Listas!E$5,IF(M355=[1]Listas!D$6,[1]Listas!E$6,[1]Listas!E$7)))</f>
        <v>2</v>
      </c>
      <c r="O355" s="481">
        <f t="shared" si="23"/>
        <v>0</v>
      </c>
      <c r="P355" s="481" t="str">
        <f t="shared" si="24"/>
        <v>Sin Valor</v>
      </c>
      <c r="Q355" s="482" t="s">
        <v>612</v>
      </c>
      <c r="R355" s="483">
        <f>IF(Q355=[1]Listas!F$4,[1]Listas!G$4,IF(Q355=[1]Listas!F$5,[1]Listas!G$5,IF(Q355=[1]Listas!F$6,[1]Listas!G$6,[1]Listas!G$7)))</f>
        <v>10</v>
      </c>
      <c r="S355" s="481">
        <f t="shared" si="25"/>
        <v>0</v>
      </c>
      <c r="T355" s="481" t="str">
        <f t="shared" si="22"/>
        <v>Mantener</v>
      </c>
      <c r="U355" s="481" t="str">
        <f>IF(S355&gt;=[1]Listas!AE$4,[1]Listas!AF$4,IF(S355&gt;=[1]Listas!AE$5,[1]Listas!AF$5,[1]Listas!AF$6))</f>
        <v>Aceptable</v>
      </c>
      <c r="V355" s="484">
        <v>1</v>
      </c>
      <c r="W355" s="484">
        <v>0</v>
      </c>
      <c r="X355" s="484">
        <v>0</v>
      </c>
      <c r="Y355" s="479" t="s">
        <v>154</v>
      </c>
      <c r="Z355" s="478" t="s">
        <v>604</v>
      </c>
      <c r="AA355" s="478"/>
      <c r="AB355" s="478"/>
      <c r="AC355" s="485" t="s">
        <v>764</v>
      </c>
      <c r="AD355" s="485" t="s">
        <v>765</v>
      </c>
      <c r="AE355" s="479" t="s">
        <v>766</v>
      </c>
    </row>
    <row r="356" spans="1:31" s="486" customFormat="1" ht="153" x14ac:dyDescent="0.2">
      <c r="A356" s="477"/>
      <c r="B356" s="477"/>
      <c r="C356" s="478" t="s">
        <v>604</v>
      </c>
      <c r="D356" s="478" t="s">
        <v>773</v>
      </c>
      <c r="E356" s="479" t="s">
        <v>823</v>
      </c>
      <c r="F356" s="478" t="s">
        <v>607</v>
      </c>
      <c r="G356" s="479" t="s">
        <v>824</v>
      </c>
      <c r="H356" s="479" t="s">
        <v>825</v>
      </c>
      <c r="I356" s="479" t="s">
        <v>826</v>
      </c>
      <c r="J356" s="479" t="s">
        <v>814</v>
      </c>
      <c r="K356" s="478" t="s">
        <v>580</v>
      </c>
      <c r="L356" s="480">
        <f>IF(K356=[1]Listas!B$4,[1]Listas!C$4,IF(K356=[1]Listas!B$5,[1]Listas!C$5,IF(K356=[1]Listas!B$6,[1]Listas!C$6,[1]Listas!C$7)))</f>
        <v>2</v>
      </c>
      <c r="M356" s="478" t="s">
        <v>611</v>
      </c>
      <c r="N356" s="480">
        <f>IF(M356=[1]Listas!D$4,[1]Listas!E$4,IF(M356=[1]Listas!D$5,[1]Listas!E$5,IF(M356=[1]Listas!D$6,[1]Listas!E$6,[1]Listas!E$7)))</f>
        <v>3</v>
      </c>
      <c r="O356" s="481">
        <f t="shared" si="23"/>
        <v>6</v>
      </c>
      <c r="P356" s="481" t="str">
        <f t="shared" si="24"/>
        <v>Medio</v>
      </c>
      <c r="Q356" s="482" t="s">
        <v>621</v>
      </c>
      <c r="R356" s="483">
        <f>IF(Q356=[1]Listas!F$4,[1]Listas!G$4,IF(Q356=[1]Listas!F$5,[1]Listas!G$5,IF(Q356=[1]Listas!F$6,[1]Listas!G$6,[1]Listas!G$7)))</f>
        <v>60</v>
      </c>
      <c r="S356" s="481">
        <f t="shared" si="25"/>
        <v>360</v>
      </c>
      <c r="T356" s="481" t="str">
        <f t="shared" si="22"/>
        <v>Corregir</v>
      </c>
      <c r="U356" s="481" t="str">
        <f>IF(S356&gt;=[1]Listas!AE$4,[1]Listas!AF$4,IF(S356&gt;=[1]Listas!AE$5,[1]Listas!AF$5,[1]Listas!AF$6))</f>
        <v>Aceptable con control</v>
      </c>
      <c r="V356" s="484">
        <v>1</v>
      </c>
      <c r="W356" s="484">
        <v>0</v>
      </c>
      <c r="X356" s="484">
        <v>0</v>
      </c>
      <c r="Y356" s="479" t="s">
        <v>827</v>
      </c>
      <c r="Z356" s="478" t="s">
        <v>604</v>
      </c>
      <c r="AA356" s="478"/>
      <c r="AB356" s="478"/>
      <c r="AC356" s="478" t="s">
        <v>64</v>
      </c>
      <c r="AD356" s="485" t="s">
        <v>828</v>
      </c>
      <c r="AE356" s="479" t="s">
        <v>817</v>
      </c>
    </row>
    <row r="357" spans="1:31" s="486" customFormat="1" ht="51" hidden="1" x14ac:dyDescent="0.2">
      <c r="A357" s="477"/>
      <c r="B357" s="477"/>
      <c r="C357" s="478" t="s">
        <v>604</v>
      </c>
      <c r="D357" s="478" t="s">
        <v>734</v>
      </c>
      <c r="E357" s="479" t="s">
        <v>823</v>
      </c>
      <c r="F357" s="478" t="s">
        <v>607</v>
      </c>
      <c r="G357" s="492" t="s">
        <v>829</v>
      </c>
      <c r="H357" s="478" t="s">
        <v>64</v>
      </c>
      <c r="I357" s="478" t="s">
        <v>64</v>
      </c>
      <c r="J357" s="479" t="s">
        <v>814</v>
      </c>
      <c r="K357" s="478" t="s">
        <v>580</v>
      </c>
      <c r="L357" s="480">
        <f>IF(K357=[1]Listas!B$4,[1]Listas!C$4,IF(K357=[1]Listas!B$5,[1]Listas!C$5,IF(K357=[1]Listas!B$6,[1]Listas!C$6,[1]Listas!C$7)))</f>
        <v>2</v>
      </c>
      <c r="M357" s="478" t="s">
        <v>611</v>
      </c>
      <c r="N357" s="480">
        <f>IF(M357=[1]Listas!D$4,[1]Listas!E$4,IF(M357=[1]Listas!D$5,[1]Listas!E$5,IF(M357=[1]Listas!D$6,[1]Listas!E$6,[1]Listas!E$7)))</f>
        <v>3</v>
      </c>
      <c r="O357" s="481">
        <f t="shared" si="23"/>
        <v>6</v>
      </c>
      <c r="P357" s="481" t="str">
        <f t="shared" si="24"/>
        <v>Medio</v>
      </c>
      <c r="Q357" s="482" t="s">
        <v>621</v>
      </c>
      <c r="R357" s="483">
        <f>IF(Q357=[1]Listas!F$4,[1]Listas!G$4,IF(Q357=[1]Listas!F$5,[1]Listas!G$5,IF(Q357=[1]Listas!F$6,[1]Listas!G$6,[1]Listas!G$7)))</f>
        <v>60</v>
      </c>
      <c r="S357" s="481">
        <f t="shared" si="25"/>
        <v>360</v>
      </c>
      <c r="T357" s="481" t="str">
        <f t="shared" si="22"/>
        <v>Corregir</v>
      </c>
      <c r="U357" s="481" t="str">
        <f>IF(S357&gt;=[1]Listas!AE$4,[1]Listas!AF$4,IF(S357&gt;=[1]Listas!AE$5,[1]Listas!AF$5,[1]Listas!AF$6))</f>
        <v>Aceptable con control</v>
      </c>
      <c r="V357" s="484">
        <v>1</v>
      </c>
      <c r="W357" s="484">
        <v>0</v>
      </c>
      <c r="X357" s="484">
        <v>0</v>
      </c>
      <c r="Y357" s="479" t="s">
        <v>830</v>
      </c>
      <c r="Z357" s="478" t="s">
        <v>604</v>
      </c>
      <c r="AA357" s="478"/>
      <c r="AB357" s="478"/>
      <c r="AC357" s="479" t="s">
        <v>831</v>
      </c>
      <c r="AD357" s="485" t="s">
        <v>832</v>
      </c>
      <c r="AE357" s="479" t="s">
        <v>817</v>
      </c>
    </row>
    <row r="358" spans="1:31" s="486" customFormat="1" ht="63.75" hidden="1" x14ac:dyDescent="0.2">
      <c r="A358" s="477"/>
      <c r="B358" s="477"/>
      <c r="C358" s="478" t="s">
        <v>604</v>
      </c>
      <c r="D358" s="478" t="s">
        <v>681</v>
      </c>
      <c r="E358" s="479" t="s">
        <v>833</v>
      </c>
      <c r="F358" s="478" t="s">
        <v>607</v>
      </c>
      <c r="G358" s="478" t="s">
        <v>634</v>
      </c>
      <c r="H358" s="478" t="s">
        <v>64</v>
      </c>
      <c r="I358" s="478" t="s">
        <v>64</v>
      </c>
      <c r="J358" s="478" t="s">
        <v>635</v>
      </c>
      <c r="K358" s="478" t="s">
        <v>610</v>
      </c>
      <c r="L358" s="480">
        <f>IF(K358=[1]Listas!B$4,[1]Listas!C$4,IF(K358=[1]Listas!B$5,[1]Listas!C$5,IF(K358=[1]Listas!B$6,[1]Listas!C$6,[1]Listas!C$7)))</f>
        <v>0</v>
      </c>
      <c r="M358" s="478" t="s">
        <v>636</v>
      </c>
      <c r="N358" s="480">
        <f>IF(M358=[1]Listas!D$4,[1]Listas!E$4,IF(M358=[1]Listas!D$5,[1]Listas!E$5,IF(M358=[1]Listas!D$6,[1]Listas!E$6,[1]Listas!E$7)))</f>
        <v>2</v>
      </c>
      <c r="O358" s="481">
        <f t="shared" si="23"/>
        <v>0</v>
      </c>
      <c r="P358" s="481" t="str">
        <f t="shared" si="24"/>
        <v>Sin Valor</v>
      </c>
      <c r="Q358" s="482" t="s">
        <v>612</v>
      </c>
      <c r="R358" s="483">
        <f>IF(Q358=[1]Listas!F$4,[1]Listas!G$4,IF(Q358=[1]Listas!F$5,[1]Listas!G$5,IF(Q358=[1]Listas!F$6,[1]Listas!G$6,[1]Listas!G$7)))</f>
        <v>10</v>
      </c>
      <c r="S358" s="481">
        <f t="shared" si="25"/>
        <v>0</v>
      </c>
      <c r="T358" s="481" t="str">
        <f t="shared" si="22"/>
        <v>Mantener</v>
      </c>
      <c r="U358" s="481" t="str">
        <f>IF(S358&gt;=[1]Listas!AE$4,[1]Listas!AF$4,IF(S358&gt;=[1]Listas!AE$5,[1]Listas!AF$5,[1]Listas!AF$6))</f>
        <v>Aceptable</v>
      </c>
      <c r="V358" s="484">
        <v>1</v>
      </c>
      <c r="W358" s="484">
        <v>0</v>
      </c>
      <c r="X358" s="484">
        <v>0</v>
      </c>
      <c r="Y358" s="479" t="s">
        <v>637</v>
      </c>
      <c r="Z358" s="478" t="s">
        <v>604</v>
      </c>
      <c r="AA358" s="478"/>
      <c r="AB358" s="478"/>
      <c r="AC358" s="478" t="s">
        <v>64</v>
      </c>
      <c r="AD358" s="485" t="s">
        <v>778</v>
      </c>
      <c r="AE358" s="478" t="s">
        <v>64</v>
      </c>
    </row>
    <row r="359" spans="1:31" s="486" customFormat="1" ht="102" hidden="1" x14ac:dyDescent="0.2">
      <c r="A359" s="477"/>
      <c r="B359" s="477"/>
      <c r="C359" s="478" t="s">
        <v>604</v>
      </c>
      <c r="D359" s="478" t="s">
        <v>639</v>
      </c>
      <c r="E359" s="479" t="s">
        <v>834</v>
      </c>
      <c r="F359" s="478" t="s">
        <v>641</v>
      </c>
      <c r="G359" s="478" t="s">
        <v>169</v>
      </c>
      <c r="H359" s="478" t="s">
        <v>64</v>
      </c>
      <c r="I359" s="478" t="s">
        <v>64</v>
      </c>
      <c r="J359" s="479" t="s">
        <v>651</v>
      </c>
      <c r="K359" s="478" t="s">
        <v>580</v>
      </c>
      <c r="L359" s="480">
        <f>IF(K359=[1]Listas!B$4,[1]Listas!C$4,IF(K359=[1]Listas!B$5,[1]Listas!C$5,IF(K359=[1]Listas!B$6,[1]Listas!C$6,[1]Listas!C$7)))</f>
        <v>2</v>
      </c>
      <c r="M359" s="478" t="s">
        <v>611</v>
      </c>
      <c r="N359" s="480">
        <f>IF(M359=[1]Listas!D$4,[1]Listas!E$4,IF(M359=[1]Listas!D$5,[1]Listas!E$5,IF(M359=[1]Listas!D$6,[1]Listas!E$6,[1]Listas!E$7)))</f>
        <v>3</v>
      </c>
      <c r="O359" s="481">
        <f t="shared" si="23"/>
        <v>6</v>
      </c>
      <c r="P359" s="481" t="str">
        <f t="shared" si="24"/>
        <v>Medio</v>
      </c>
      <c r="Q359" s="482" t="s">
        <v>645</v>
      </c>
      <c r="R359" s="483">
        <f>IF(Q359=[1]Listas!F$4,[1]Listas!G$4,IF(Q359=[1]Listas!F$5,[1]Listas!G$5,IF(Q359=[1]Listas!F$6,[1]Listas!G$6,[1]Listas!G$7)))</f>
        <v>25</v>
      </c>
      <c r="S359" s="481">
        <f t="shared" si="25"/>
        <v>150</v>
      </c>
      <c r="T359" s="481" t="str">
        <f t="shared" si="22"/>
        <v>Corregir</v>
      </c>
      <c r="U359" s="481" t="str">
        <f>IF(S359&gt;=[1]Listas!AE$4,[1]Listas!AF$4,IF(S359&gt;=[1]Listas!AE$5,[1]Listas!AF$5,[1]Listas!AF$6))</f>
        <v>Aceptable con control</v>
      </c>
      <c r="V359" s="484">
        <v>1</v>
      </c>
      <c r="W359" s="484">
        <v>0</v>
      </c>
      <c r="X359" s="484">
        <v>0</v>
      </c>
      <c r="Y359" s="478" t="s">
        <v>169</v>
      </c>
      <c r="Z359" s="478" t="s">
        <v>604</v>
      </c>
      <c r="AA359" s="478"/>
      <c r="AB359" s="478"/>
      <c r="AC359" s="478" t="s">
        <v>64</v>
      </c>
      <c r="AD359" s="485" t="s">
        <v>779</v>
      </c>
      <c r="AE359" s="478" t="s">
        <v>64</v>
      </c>
    </row>
    <row r="360" spans="1:31" s="486" customFormat="1" ht="102" hidden="1" x14ac:dyDescent="0.2">
      <c r="A360" s="477"/>
      <c r="B360" s="477"/>
      <c r="C360" s="478" t="s">
        <v>604</v>
      </c>
      <c r="D360" s="478" t="s">
        <v>693</v>
      </c>
      <c r="E360" s="479" t="s">
        <v>835</v>
      </c>
      <c r="F360" s="478" t="s">
        <v>641</v>
      </c>
      <c r="G360" s="478" t="s">
        <v>169</v>
      </c>
      <c r="H360" s="478" t="s">
        <v>64</v>
      </c>
      <c r="I360" s="478" t="s">
        <v>64</v>
      </c>
      <c r="J360" s="479" t="s">
        <v>651</v>
      </c>
      <c r="K360" s="478" t="s">
        <v>580</v>
      </c>
      <c r="L360" s="480">
        <f>IF(K360=[1]Listas!B$4,[1]Listas!C$4,IF(K360=[1]Listas!B$5,[1]Listas!C$5,IF(K360=[1]Listas!B$6,[1]Listas!C$6,[1]Listas!C$7)))</f>
        <v>2</v>
      </c>
      <c r="M360" s="478" t="s">
        <v>611</v>
      </c>
      <c r="N360" s="480">
        <f>IF(M360=[1]Listas!D$4,[1]Listas!E$4,IF(M360=[1]Listas!D$5,[1]Listas!E$5,IF(M360=[1]Listas!D$6,[1]Listas!E$6,[1]Listas!E$7)))</f>
        <v>3</v>
      </c>
      <c r="O360" s="481">
        <f t="shared" si="23"/>
        <v>6</v>
      </c>
      <c r="P360" s="481" t="str">
        <f t="shared" si="24"/>
        <v>Medio</v>
      </c>
      <c r="Q360" s="482" t="s">
        <v>645</v>
      </c>
      <c r="R360" s="483">
        <f>IF(Q360=[1]Listas!F$4,[1]Listas!G$4,IF(Q360=[1]Listas!F$5,[1]Listas!G$5,IF(Q360=[1]Listas!F$6,[1]Listas!G$6,[1]Listas!G$7)))</f>
        <v>25</v>
      </c>
      <c r="S360" s="481">
        <f t="shared" si="25"/>
        <v>150</v>
      </c>
      <c r="T360" s="481" t="str">
        <f t="shared" si="22"/>
        <v>Corregir</v>
      </c>
      <c r="U360" s="481" t="str">
        <f>IF(S360&gt;=[1]Listas!AE$4,[1]Listas!AF$4,IF(S360&gt;=[1]Listas!AE$5,[1]Listas!AF$5,[1]Listas!AF$6))</f>
        <v>Aceptable con control</v>
      </c>
      <c r="V360" s="484">
        <v>1</v>
      </c>
      <c r="W360" s="484">
        <v>0</v>
      </c>
      <c r="X360" s="484">
        <v>0</v>
      </c>
      <c r="Y360" s="478" t="s">
        <v>169</v>
      </c>
      <c r="Z360" s="478" t="s">
        <v>63</v>
      </c>
      <c r="AA360" s="478"/>
      <c r="AB360" s="478"/>
      <c r="AC360" s="478" t="s">
        <v>64</v>
      </c>
      <c r="AD360" s="485" t="s">
        <v>779</v>
      </c>
      <c r="AE360" s="478" t="s">
        <v>64</v>
      </c>
    </row>
    <row r="361" spans="1:31" s="486" customFormat="1" ht="102" hidden="1" x14ac:dyDescent="0.2">
      <c r="A361" s="477"/>
      <c r="B361" s="477"/>
      <c r="C361" s="478" t="s">
        <v>604</v>
      </c>
      <c r="D361" s="478" t="s">
        <v>780</v>
      </c>
      <c r="E361" s="479" t="s">
        <v>836</v>
      </c>
      <c r="F361" s="478" t="s">
        <v>641</v>
      </c>
      <c r="G361" s="478" t="s">
        <v>169</v>
      </c>
      <c r="H361" s="478" t="s">
        <v>64</v>
      </c>
      <c r="I361" s="478" t="s">
        <v>64</v>
      </c>
      <c r="J361" s="479" t="s">
        <v>651</v>
      </c>
      <c r="K361" s="478" t="s">
        <v>580</v>
      </c>
      <c r="L361" s="480">
        <f>IF(K361=[1]Listas!B$4,[1]Listas!C$4,IF(K361=[1]Listas!B$5,[1]Listas!C$5,IF(K361=[1]Listas!B$6,[1]Listas!C$6,[1]Listas!C$7)))</f>
        <v>2</v>
      </c>
      <c r="M361" s="478" t="s">
        <v>611</v>
      </c>
      <c r="N361" s="480">
        <f>IF(M361=[1]Listas!D$4,[1]Listas!E$4,IF(M361=[1]Listas!D$5,[1]Listas!E$5,IF(M361=[1]Listas!D$6,[1]Listas!E$6,[1]Listas!E$7)))</f>
        <v>3</v>
      </c>
      <c r="O361" s="481">
        <f t="shared" si="23"/>
        <v>6</v>
      </c>
      <c r="P361" s="481" t="str">
        <f t="shared" si="24"/>
        <v>Medio</v>
      </c>
      <c r="Q361" s="482" t="s">
        <v>645</v>
      </c>
      <c r="R361" s="483">
        <f>IF(Q361=[1]Listas!F$4,[1]Listas!G$4,IF(Q361=[1]Listas!F$5,[1]Listas!G$5,IF(Q361=[1]Listas!F$6,[1]Listas!G$6,[1]Listas!G$7)))</f>
        <v>25</v>
      </c>
      <c r="S361" s="481">
        <f t="shared" si="25"/>
        <v>150</v>
      </c>
      <c r="T361" s="481" t="str">
        <f t="shared" si="22"/>
        <v>Corregir</v>
      </c>
      <c r="U361" s="481" t="str">
        <f>IF(S361&gt;=[1]Listas!AE$4,[1]Listas!AF$4,IF(S361&gt;=[1]Listas!AE$5,[1]Listas!AF$5,[1]Listas!AF$6))</f>
        <v>Aceptable con control</v>
      </c>
      <c r="V361" s="484">
        <v>1</v>
      </c>
      <c r="W361" s="484">
        <v>0</v>
      </c>
      <c r="X361" s="484">
        <v>0</v>
      </c>
      <c r="Y361" s="478" t="s">
        <v>169</v>
      </c>
      <c r="Z361" s="478" t="s">
        <v>63</v>
      </c>
      <c r="AA361" s="478"/>
      <c r="AB361" s="478" t="s">
        <v>64</v>
      </c>
      <c r="AC361" s="478" t="s">
        <v>837</v>
      </c>
      <c r="AD361" s="485" t="s">
        <v>779</v>
      </c>
      <c r="AE361" s="478" t="s">
        <v>64</v>
      </c>
    </row>
    <row r="362" spans="1:31" s="486" customFormat="1" ht="127.5" hidden="1" x14ac:dyDescent="0.2">
      <c r="A362" s="477"/>
      <c r="B362" s="477"/>
      <c r="C362" s="478" t="s">
        <v>604</v>
      </c>
      <c r="D362" s="478" t="s">
        <v>654</v>
      </c>
      <c r="E362" s="478" t="s">
        <v>655</v>
      </c>
      <c r="F362" s="478" t="s">
        <v>656</v>
      </c>
      <c r="G362" s="478" t="s">
        <v>657</v>
      </c>
      <c r="H362" s="478" t="s">
        <v>658</v>
      </c>
      <c r="I362" s="478" t="s">
        <v>64</v>
      </c>
      <c r="J362" s="478" t="s">
        <v>64</v>
      </c>
      <c r="K362" s="478" t="s">
        <v>610</v>
      </c>
      <c r="L362" s="480">
        <f>IF(K362=[1]Listas!B$4,[1]Listas!C$4,IF(K362=[1]Listas!B$5,[1]Listas!C$5,IF(K362=[1]Listas!B$6,[1]Listas!C$6,[1]Listas!C$7)))</f>
        <v>0</v>
      </c>
      <c r="M362" s="478" t="s">
        <v>611</v>
      </c>
      <c r="N362" s="480">
        <f>IF(M362=[1]Listas!D$4,[1]Listas!E$4,IF(M362=[1]Listas!D$5,[1]Listas!E$5,IF(M362=[1]Listas!D$6,[1]Listas!E$6,[1]Listas!E$7)))</f>
        <v>3</v>
      </c>
      <c r="O362" s="481">
        <f t="shared" si="23"/>
        <v>0</v>
      </c>
      <c r="P362" s="481" t="str">
        <f t="shared" si="24"/>
        <v>Sin Valor</v>
      </c>
      <c r="Q362" s="482" t="s">
        <v>645</v>
      </c>
      <c r="R362" s="483">
        <f>IF(Q362=[1]Listas!F$4,[1]Listas!G$4,IF(Q362=[1]Listas!F$5,[1]Listas!G$5,IF(Q362=[1]Listas!F$6,[1]Listas!G$6,[1]Listas!G$7)))</f>
        <v>25</v>
      </c>
      <c r="S362" s="481">
        <f t="shared" si="25"/>
        <v>0</v>
      </c>
      <c r="T362" s="481" t="str">
        <f t="shared" si="22"/>
        <v>Mantener</v>
      </c>
      <c r="U362" s="481" t="str">
        <f>IF(S362&gt;=[1]Listas!AE$4,[1]Listas!AF$4,IF(S362&gt;=[1]Listas!AE$5,[1]Listas!AF$5,[1]Listas!AF$6))</f>
        <v>Aceptable</v>
      </c>
      <c r="V362" s="484">
        <v>1</v>
      </c>
      <c r="W362" s="484">
        <v>0</v>
      </c>
      <c r="X362" s="484">
        <v>0</v>
      </c>
      <c r="Y362" s="479" t="s">
        <v>659</v>
      </c>
      <c r="Z362" s="478" t="s">
        <v>63</v>
      </c>
      <c r="AA362" s="478"/>
      <c r="AB362" s="478" t="s">
        <v>64</v>
      </c>
      <c r="AC362" s="478" t="s">
        <v>64</v>
      </c>
      <c r="AD362" s="479" t="s">
        <v>782</v>
      </c>
      <c r="AE362" s="478" t="s">
        <v>64</v>
      </c>
    </row>
    <row r="363" spans="1:31" s="486" customFormat="1" ht="76.5" hidden="1" x14ac:dyDescent="0.2">
      <c r="A363" s="477"/>
      <c r="B363" s="477"/>
      <c r="C363" s="478" t="s">
        <v>604</v>
      </c>
      <c r="D363" s="478" t="s">
        <v>838</v>
      </c>
      <c r="E363" s="479" t="s">
        <v>839</v>
      </c>
      <c r="F363" s="478" t="s">
        <v>698</v>
      </c>
      <c r="G363" s="479" t="s">
        <v>840</v>
      </c>
      <c r="H363" s="478" t="s">
        <v>64</v>
      </c>
      <c r="I363" s="478" t="s">
        <v>64</v>
      </c>
      <c r="J363" s="478" t="s">
        <v>64</v>
      </c>
      <c r="K363" s="478" t="s">
        <v>695</v>
      </c>
      <c r="L363" s="480">
        <f>IF(K363=[1]Listas!B$4,[1]Listas!C$4,IF(K363=[1]Listas!B$5,[1]Listas!C$5,IF(K363=[1]Listas!B$6,[1]Listas!C$6,[1]Listas!C$7)))</f>
        <v>6</v>
      </c>
      <c r="M363" s="478" t="s">
        <v>611</v>
      </c>
      <c r="N363" s="480">
        <f>IF(M363=[1]Listas!D$4,[1]Listas!E$4,IF(M363=[1]Listas!D$5,[1]Listas!E$5,IF(M363=[1]Listas!D$6,[1]Listas!E$6,[1]Listas!E$7)))</f>
        <v>3</v>
      </c>
      <c r="O363" s="481">
        <f t="shared" si="23"/>
        <v>18</v>
      </c>
      <c r="P363" s="481" t="str">
        <f t="shared" si="24"/>
        <v>Alto</v>
      </c>
      <c r="Q363" s="482" t="s">
        <v>645</v>
      </c>
      <c r="R363" s="483">
        <f>IF(Q363=[1]Listas!F$4,[1]Listas!G$4,IF(Q363=[1]Listas!F$5,[1]Listas!G$5,IF(Q363=[1]Listas!F$6,[1]Listas!G$6,[1]Listas!G$7)))</f>
        <v>25</v>
      </c>
      <c r="S363" s="481">
        <f t="shared" si="25"/>
        <v>450</v>
      </c>
      <c r="T363" s="481" t="str">
        <f t="shared" si="22"/>
        <v>Corregir</v>
      </c>
      <c r="U363" s="481" t="str">
        <f>IF(S363&gt;=[1]Listas!AE$4,[1]Listas!AF$4,IF(S363&gt;=[1]Listas!AE$5,[1]Listas!AF$5,[1]Listas!AF$6))</f>
        <v>Aceptable con control</v>
      </c>
      <c r="V363" s="484">
        <v>1</v>
      </c>
      <c r="W363" s="484">
        <v>0</v>
      </c>
      <c r="X363" s="484">
        <v>0</v>
      </c>
      <c r="Y363" s="479" t="s">
        <v>841</v>
      </c>
      <c r="Z363" s="478" t="s">
        <v>63</v>
      </c>
      <c r="AA363" s="479"/>
      <c r="AB363" s="479"/>
      <c r="AC363" s="478" t="s">
        <v>64</v>
      </c>
      <c r="AD363" s="485" t="s">
        <v>842</v>
      </c>
      <c r="AE363" s="478" t="s">
        <v>843</v>
      </c>
    </row>
    <row r="364" spans="1:31" s="486" customFormat="1" ht="51" hidden="1" x14ac:dyDescent="0.2">
      <c r="A364" s="477"/>
      <c r="B364" s="477"/>
      <c r="C364" s="478" t="s">
        <v>604</v>
      </c>
      <c r="D364" s="478" t="s">
        <v>661</v>
      </c>
      <c r="E364" s="478" t="s">
        <v>662</v>
      </c>
      <c r="F364" s="478" t="s">
        <v>663</v>
      </c>
      <c r="G364" s="478" t="s">
        <v>664</v>
      </c>
      <c r="H364" s="478" t="s">
        <v>64</v>
      </c>
      <c r="I364" s="478" t="s">
        <v>64</v>
      </c>
      <c r="J364" s="478" t="s">
        <v>64</v>
      </c>
      <c r="K364" s="478" t="s">
        <v>610</v>
      </c>
      <c r="L364" s="480">
        <f>IF(K364=[1]Listas!B$4,[1]Listas!C$4,IF(K364=[1]Listas!B$5,[1]Listas!C$5,IF(K364=[1]Listas!B$6,[1]Listas!C$6,[1]Listas!C$7)))</f>
        <v>0</v>
      </c>
      <c r="M364" s="478" t="s">
        <v>665</v>
      </c>
      <c r="N364" s="480">
        <f>IF(M364=[1]Listas!D$4,[1]Listas!E$4,IF(M364=[1]Listas!D$5,[1]Listas!E$5,IF(M364=[1]Listas!D$6,[1]Listas!E$6,[1]Listas!E$7)))</f>
        <v>1</v>
      </c>
      <c r="O364" s="481">
        <f t="shared" si="23"/>
        <v>0</v>
      </c>
      <c r="P364" s="481" t="str">
        <f t="shared" si="24"/>
        <v>Sin Valor</v>
      </c>
      <c r="Q364" s="482" t="s">
        <v>612</v>
      </c>
      <c r="R364" s="483">
        <f>IF(Q364=[1]Listas!F$4,[1]Listas!G$4,IF(Q364=[1]Listas!F$5,[1]Listas!G$5,IF(Q364=[1]Listas!F$6,[1]Listas!G$6,[1]Listas!G$7)))</f>
        <v>10</v>
      </c>
      <c r="S364" s="481">
        <f t="shared" si="25"/>
        <v>0</v>
      </c>
      <c r="T364" s="481" t="str">
        <f t="shared" si="22"/>
        <v>Mantener</v>
      </c>
      <c r="U364" s="481" t="str">
        <f>IF(S364&gt;=[1]Listas!AE$4,[1]Listas!AF$4,IF(S364&gt;=[1]Listas!AE$5,[1]Listas!AF$5,[1]Listas!AF$6))</f>
        <v>Aceptable</v>
      </c>
      <c r="V364" s="484">
        <v>1</v>
      </c>
      <c r="W364" s="484">
        <v>0</v>
      </c>
      <c r="X364" s="484">
        <v>0</v>
      </c>
      <c r="Y364" s="479" t="s">
        <v>664</v>
      </c>
      <c r="Z364" s="478" t="s">
        <v>604</v>
      </c>
      <c r="AA364" s="478"/>
      <c r="AB364" s="478" t="s">
        <v>64</v>
      </c>
      <c r="AC364" s="478" t="s">
        <v>64</v>
      </c>
      <c r="AD364" s="479" t="s">
        <v>783</v>
      </c>
      <c r="AE364" s="478" t="s">
        <v>64</v>
      </c>
    </row>
    <row r="365" spans="1:31" s="486" customFormat="1" ht="63.75" hidden="1" x14ac:dyDescent="0.2">
      <c r="A365" s="477"/>
      <c r="B365" s="477"/>
      <c r="C365" s="478" t="s">
        <v>604</v>
      </c>
      <c r="D365" s="478" t="s">
        <v>844</v>
      </c>
      <c r="E365" s="479" t="s">
        <v>845</v>
      </c>
      <c r="F365" s="478" t="s">
        <v>641</v>
      </c>
      <c r="G365" s="479" t="s">
        <v>664</v>
      </c>
      <c r="H365" s="478" t="s">
        <v>64</v>
      </c>
      <c r="I365" s="478" t="s">
        <v>64</v>
      </c>
      <c r="J365" s="479" t="s">
        <v>814</v>
      </c>
      <c r="K365" s="478" t="s">
        <v>610</v>
      </c>
      <c r="L365" s="480">
        <f>IF(K365=[1]Listas!B$4,[1]Listas!C$4,IF(K365=[1]Listas!B$5,[1]Listas!C$5,IF(K365=[1]Listas!B$6,[1]Listas!C$6,[1]Listas!C$7)))</f>
        <v>0</v>
      </c>
      <c r="M365" s="478" t="s">
        <v>611</v>
      </c>
      <c r="N365" s="480">
        <f>IF(M365=[1]Listas!D$4,[1]Listas!E$4,IF(M365=[1]Listas!D$5,[1]Listas!E$5,IF(M365=[1]Listas!D$6,[1]Listas!E$6,[1]Listas!E$7)))</f>
        <v>3</v>
      </c>
      <c r="O365" s="481">
        <f t="shared" si="23"/>
        <v>0</v>
      </c>
      <c r="P365" s="481" t="str">
        <f t="shared" si="24"/>
        <v>Sin Valor</v>
      </c>
      <c r="Q365" s="482" t="s">
        <v>645</v>
      </c>
      <c r="R365" s="483">
        <f>IF(Q365=[1]Listas!F$4,[1]Listas!G$4,IF(Q365=[1]Listas!F$5,[1]Listas!G$5,IF(Q365=[1]Listas!F$6,[1]Listas!G$6,[1]Listas!G$7)))</f>
        <v>25</v>
      </c>
      <c r="S365" s="481">
        <f t="shared" si="25"/>
        <v>0</v>
      </c>
      <c r="T365" s="481" t="str">
        <f t="shared" si="22"/>
        <v>Mantener</v>
      </c>
      <c r="U365" s="481" t="str">
        <f>IF(S365&gt;=[1]Listas!AE$4,[1]Listas!AF$4,IF(S365&gt;=[1]Listas!AE$5,[1]Listas!AF$5,[1]Listas!AF$6))</f>
        <v>Aceptable</v>
      </c>
      <c r="V365" s="484">
        <v>1</v>
      </c>
      <c r="W365" s="484">
        <v>0</v>
      </c>
      <c r="X365" s="484">
        <v>0</v>
      </c>
      <c r="Y365" s="479" t="s">
        <v>664</v>
      </c>
      <c r="Z365" s="478" t="s">
        <v>604</v>
      </c>
      <c r="AA365" s="478"/>
      <c r="AB365" s="478" t="s">
        <v>64</v>
      </c>
      <c r="AC365" s="478" t="s">
        <v>64</v>
      </c>
      <c r="AD365" s="479" t="s">
        <v>846</v>
      </c>
      <c r="AE365" s="478" t="s">
        <v>64</v>
      </c>
    </row>
    <row r="366" spans="1:31" s="486" customFormat="1" ht="76.5" hidden="1" x14ac:dyDescent="0.2">
      <c r="A366" s="477"/>
      <c r="B366" s="477"/>
      <c r="C366" s="478" t="s">
        <v>604</v>
      </c>
      <c r="D366" s="478" t="s">
        <v>667</v>
      </c>
      <c r="E366" s="478" t="s">
        <v>668</v>
      </c>
      <c r="F366" s="478" t="s">
        <v>663</v>
      </c>
      <c r="G366" s="478" t="s">
        <v>350</v>
      </c>
      <c r="H366" s="478" t="s">
        <v>670</v>
      </c>
      <c r="I366" s="478" t="s">
        <v>64</v>
      </c>
      <c r="J366" s="478" t="s">
        <v>64</v>
      </c>
      <c r="K366" s="478" t="s">
        <v>610</v>
      </c>
      <c r="L366" s="480">
        <f>IF(K366=[1]Listas!B$4,[1]Listas!C$4,IF(K366=[1]Listas!B$5,[1]Listas!C$5,IF(K366=[1]Listas!B$6,[1]Listas!C$6,[1]Listas!C$7)))</f>
        <v>0</v>
      </c>
      <c r="M366" s="478" t="s">
        <v>665</v>
      </c>
      <c r="N366" s="480">
        <f>IF(M366=[1]Listas!D$4,[1]Listas!E$4,IF(M366=[1]Listas!D$5,[1]Listas!E$5,IF(M366=[1]Listas!D$6,[1]Listas!E$6,[1]Listas!E$7)))</f>
        <v>1</v>
      </c>
      <c r="O366" s="481">
        <f t="shared" si="23"/>
        <v>0</v>
      </c>
      <c r="P366" s="481" t="str">
        <f t="shared" si="24"/>
        <v>Sin Valor</v>
      </c>
      <c r="Q366" s="482" t="s">
        <v>612</v>
      </c>
      <c r="R366" s="483">
        <f>IF(Q366=[1]Listas!F$4,[1]Listas!G$4,IF(Q366=[1]Listas!F$5,[1]Listas!G$5,IF(Q366=[1]Listas!F$6,[1]Listas!G$6,[1]Listas!G$7)))</f>
        <v>10</v>
      </c>
      <c r="S366" s="481">
        <f t="shared" si="25"/>
        <v>0</v>
      </c>
      <c r="T366" s="481" t="str">
        <f t="shared" si="22"/>
        <v>Mantener</v>
      </c>
      <c r="U366" s="481" t="str">
        <f>IF(S366&gt;=[1]Listas!AE$4,[1]Listas!AF$4,IF(S366&gt;=[1]Listas!AE$5,[1]Listas!AF$5,[1]Listas!AF$6))</f>
        <v>Aceptable</v>
      </c>
      <c r="V366" s="484">
        <v>1</v>
      </c>
      <c r="W366" s="484">
        <v>0</v>
      </c>
      <c r="X366" s="484">
        <v>0</v>
      </c>
      <c r="Y366" s="478" t="s">
        <v>350</v>
      </c>
      <c r="Z366" s="478" t="s">
        <v>604</v>
      </c>
      <c r="AA366" s="478"/>
      <c r="AB366" s="478" t="s">
        <v>64</v>
      </c>
      <c r="AC366" s="479" t="s">
        <v>784</v>
      </c>
      <c r="AD366" s="479" t="s">
        <v>785</v>
      </c>
      <c r="AE366" s="478" t="s">
        <v>64</v>
      </c>
    </row>
    <row r="367" spans="1:31" s="486" customFormat="1" ht="140.25" hidden="1" x14ac:dyDescent="0.2">
      <c r="A367" s="477"/>
      <c r="B367" s="477"/>
      <c r="C367" s="478" t="s">
        <v>604</v>
      </c>
      <c r="D367" s="478" t="s">
        <v>672</v>
      </c>
      <c r="E367" s="479" t="s">
        <v>673</v>
      </c>
      <c r="F367" s="478" t="s">
        <v>656</v>
      </c>
      <c r="G367" s="479" t="s">
        <v>792</v>
      </c>
      <c r="H367" s="478" t="s">
        <v>64</v>
      </c>
      <c r="I367" s="479" t="s">
        <v>675</v>
      </c>
      <c r="J367" s="478" t="s">
        <v>64</v>
      </c>
      <c r="K367" s="478" t="s">
        <v>610</v>
      </c>
      <c r="L367" s="480">
        <f>IF(K367=[1]Listas!B$4,[1]Listas!C$4,IF(K367=[1]Listas!B$5,[1]Listas!C$5,IF(K367=[1]Listas!B$6,[1]Listas!C$6,[1]Listas!C$7)))</f>
        <v>0</v>
      </c>
      <c r="M367" s="478" t="s">
        <v>665</v>
      </c>
      <c r="N367" s="480">
        <f>IF(M367=[1]Listas!D$4,[1]Listas!E$4,IF(M367=[1]Listas!D$5,[1]Listas!E$5,IF(M367=[1]Listas!D$6,[1]Listas!E$6,[1]Listas!E$7)))</f>
        <v>1</v>
      </c>
      <c r="O367" s="481">
        <f t="shared" si="23"/>
        <v>0</v>
      </c>
      <c r="P367" s="481" t="str">
        <f t="shared" si="24"/>
        <v>Sin Valor</v>
      </c>
      <c r="Q367" s="482" t="s">
        <v>676</v>
      </c>
      <c r="R367" s="483">
        <f>IF(Q367=[1]Listas!F$4,[1]Listas!G$4,IF(Q367=[1]Listas!F$5,[1]Listas!G$5,IF(Q367=[1]Listas!F$6,[1]Listas!G$6,[1]Listas!G$7)))</f>
        <v>100</v>
      </c>
      <c r="S367" s="481">
        <f t="shared" si="25"/>
        <v>0</v>
      </c>
      <c r="T367" s="481" t="str">
        <f t="shared" si="22"/>
        <v>Mantener</v>
      </c>
      <c r="U367" s="481" t="str">
        <f>IF(S367&gt;=[1]Listas!AE$4,[1]Listas!AF$4,IF(S367&gt;=[1]Listas!AE$5,[1]Listas!AF$5,[1]Listas!AF$6))</f>
        <v>Aceptable</v>
      </c>
      <c r="V367" s="484">
        <v>1</v>
      </c>
      <c r="W367" s="484">
        <v>0</v>
      </c>
      <c r="X367" s="484">
        <v>0</v>
      </c>
      <c r="Y367" s="479" t="s">
        <v>677</v>
      </c>
      <c r="Z367" s="478" t="s">
        <v>604</v>
      </c>
      <c r="AA367" s="478"/>
      <c r="AB367" s="478" t="s">
        <v>64</v>
      </c>
      <c r="AC367" s="478" t="s">
        <v>64</v>
      </c>
      <c r="AD367" s="479" t="s">
        <v>793</v>
      </c>
      <c r="AE367" s="478" t="s">
        <v>64</v>
      </c>
    </row>
    <row r="368" spans="1:31" s="486" customFormat="1" ht="102" hidden="1" x14ac:dyDescent="0.2">
      <c r="A368" s="477" t="s">
        <v>847</v>
      </c>
      <c r="B368" s="477" t="s">
        <v>811</v>
      </c>
      <c r="C368" s="478" t="s">
        <v>604</v>
      </c>
      <c r="D368" s="478" t="s">
        <v>605</v>
      </c>
      <c r="E368" s="479" t="s">
        <v>606</v>
      </c>
      <c r="F368" s="478" t="s">
        <v>607</v>
      </c>
      <c r="G368" s="479" t="s">
        <v>608</v>
      </c>
      <c r="H368" s="479" t="s">
        <v>609</v>
      </c>
      <c r="I368" s="478" t="s">
        <v>64</v>
      </c>
      <c r="J368" s="478" t="s">
        <v>64</v>
      </c>
      <c r="K368" s="478" t="s">
        <v>610</v>
      </c>
      <c r="L368" s="480">
        <f>IF(K368=[1]Listas!B$4,[1]Listas!C$4,IF(K368=[1]Listas!B$5,[1]Listas!C$5,IF(K368=[1]Listas!B$6,[1]Listas!C$6,[1]Listas!C$7)))</f>
        <v>0</v>
      </c>
      <c r="M368" s="478" t="s">
        <v>611</v>
      </c>
      <c r="N368" s="480">
        <f>IF(M368=[1]Listas!D$4,[1]Listas!E$4,IF(M368=[1]Listas!D$5,[1]Listas!E$5,IF(M368=[1]Listas!D$6,[1]Listas!E$6,[1]Listas!E$7)))</f>
        <v>3</v>
      </c>
      <c r="O368" s="481">
        <f t="shared" si="23"/>
        <v>0</v>
      </c>
      <c r="P368" s="481" t="str">
        <f t="shared" si="24"/>
        <v>Sin Valor</v>
      </c>
      <c r="Q368" s="482" t="s">
        <v>612</v>
      </c>
      <c r="R368" s="483">
        <f>IF(Q368=[1]Listas!F$4,[1]Listas!G$4,IF(Q368=[1]Listas!F$5,[1]Listas!G$5,IF(Q368=[1]Listas!F$6,[1]Listas!G$6,[1]Listas!G$7)))</f>
        <v>10</v>
      </c>
      <c r="S368" s="481">
        <f t="shared" si="25"/>
        <v>0</v>
      </c>
      <c r="T368" s="481" t="str">
        <f t="shared" ref="T368:T437" si="26">IF((S368&gt;=600),"Crítico",IF((S368&gt;=150),"Corregir",IF((S368&gt;=40),"Mejorar",IF((S368&lt;=20),"Mantener"))))</f>
        <v>Mantener</v>
      </c>
      <c r="U368" s="481" t="str">
        <f>IF(S368&gt;=[1]Listas!AE$4,[1]Listas!AF$4,IF(S368&gt;=[1]Listas!AE$5,[1]Listas!AF$5,[1]Listas!AF$6))</f>
        <v>Aceptable</v>
      </c>
      <c r="V368" s="484">
        <v>1</v>
      </c>
      <c r="W368" s="484">
        <v>0</v>
      </c>
      <c r="X368" s="484">
        <v>0</v>
      </c>
      <c r="Y368" s="479" t="s">
        <v>613</v>
      </c>
      <c r="Z368" s="478" t="s">
        <v>604</v>
      </c>
      <c r="AA368" s="478"/>
      <c r="AB368" s="478" t="s">
        <v>64</v>
      </c>
      <c r="AC368" s="478" t="s">
        <v>64</v>
      </c>
      <c r="AD368" s="485" t="s">
        <v>755</v>
      </c>
      <c r="AE368" s="478" t="s">
        <v>64</v>
      </c>
    </row>
    <row r="369" spans="1:31" ht="89.25" hidden="1" x14ac:dyDescent="0.2">
      <c r="A369" s="477"/>
      <c r="B369" s="477"/>
      <c r="C369" s="478" t="s">
        <v>604</v>
      </c>
      <c r="D369" s="478" t="s">
        <v>605</v>
      </c>
      <c r="E369" s="479" t="s">
        <v>615</v>
      </c>
      <c r="F369" s="478" t="s">
        <v>607</v>
      </c>
      <c r="G369" s="479" t="s">
        <v>616</v>
      </c>
      <c r="H369" s="487" t="s">
        <v>617</v>
      </c>
      <c r="I369" s="487" t="s">
        <v>618</v>
      </c>
      <c r="J369" s="487" t="s">
        <v>619</v>
      </c>
      <c r="K369" s="478" t="s">
        <v>580</v>
      </c>
      <c r="L369" s="480">
        <f>IF(K369=[1]Listas!B$4,[1]Listas!C$4,IF(K369=[1]Listas!B$5,[1]Listas!C$5,IF(K369=[1]Listas!B$6,[1]Listas!C$6,[1]Listas!C$7)))</f>
        <v>2</v>
      </c>
      <c r="M369" s="478" t="s">
        <v>620</v>
      </c>
      <c r="N369" s="480">
        <f>IF(M369=[1]Listas!D$4,[1]Listas!E$4,IF(M369=[1]Listas!D$5,[1]Listas!E$5,IF(M369=[1]Listas!D$6,[1]Listas!E$6,[1]Listas!E$7)))</f>
        <v>4</v>
      </c>
      <c r="O369" s="481">
        <f>N369*L369</f>
        <v>8</v>
      </c>
      <c r="P369" s="481" t="str">
        <f>IF((O369&gt;=24),"Muy Alto",IF((O369&gt;=10),"Alto",IF((O369&gt;=6),"Medio",IF((O369&gt;=2),"Bajo","Sin Valor"))))</f>
        <v>Medio</v>
      </c>
      <c r="Q369" s="482" t="s">
        <v>621</v>
      </c>
      <c r="R369" s="483">
        <f>IF(Q369=[1]Listas!F$4,[1]Listas!G$4,IF(Q369=[1]Listas!F$5,[1]Listas!G$5,IF(Q369=[1]Listas!F$6,[1]Listas!G$6,[1]Listas!G$7)))</f>
        <v>60</v>
      </c>
      <c r="S369" s="481">
        <f>+R369*O369</f>
        <v>480</v>
      </c>
      <c r="T369" s="481" t="str">
        <f>IF((S369&gt;=600),"Crítico",IF((S369&gt;=150),"Corregir",IF((S369&gt;=40),"Mejorar",IF((S369&lt;=20),"Mantener"))))</f>
        <v>Corregir</v>
      </c>
      <c r="U369" s="481" t="str">
        <f>IF(S369&gt;=[1]Listas!AE$4,[1]Listas!AF$4,IF(S369&gt;=[1]Listas!AE$5,[1]Listas!AF$5,[1]Listas!AF$6))</f>
        <v>Aceptable con control</v>
      </c>
      <c r="V369" s="484">
        <v>1</v>
      </c>
      <c r="W369" s="484">
        <v>0</v>
      </c>
      <c r="X369" s="484">
        <v>0</v>
      </c>
      <c r="Y369" s="479" t="s">
        <v>622</v>
      </c>
      <c r="Z369" s="478" t="s">
        <v>604</v>
      </c>
      <c r="AA369" s="479"/>
      <c r="AB369" s="479"/>
      <c r="AC369" s="479"/>
      <c r="AD369" s="488" t="s">
        <v>623</v>
      </c>
      <c r="AE369" s="489" t="s">
        <v>624</v>
      </c>
    </row>
    <row r="370" spans="1:31" s="486" customFormat="1" ht="89.25" hidden="1" x14ac:dyDescent="0.2">
      <c r="A370" s="477"/>
      <c r="B370" s="477"/>
      <c r="C370" s="478" t="s">
        <v>604</v>
      </c>
      <c r="D370" s="478" t="s">
        <v>812</v>
      </c>
      <c r="E370" s="479" t="s">
        <v>813</v>
      </c>
      <c r="F370" s="478" t="s">
        <v>641</v>
      </c>
      <c r="G370" s="479" t="s">
        <v>608</v>
      </c>
      <c r="H370" s="478" t="s">
        <v>64</v>
      </c>
      <c r="I370" s="478" t="s">
        <v>64</v>
      </c>
      <c r="J370" s="479" t="s">
        <v>814</v>
      </c>
      <c r="K370" s="478" t="s">
        <v>580</v>
      </c>
      <c r="L370" s="480">
        <f>IF(K370=[1]Listas!B$4,[1]Listas!C$4,IF(K370=[1]Listas!B$5,[1]Listas!C$5,IF(K370=[1]Listas!B$6,[1]Listas!C$6,[1]Listas!C$7)))</f>
        <v>2</v>
      </c>
      <c r="M370" s="478" t="s">
        <v>611</v>
      </c>
      <c r="N370" s="480">
        <f>IF(M370=[1]Listas!D$4,[1]Listas!E$4,IF(M370=[1]Listas!D$5,[1]Listas!E$5,IF(M370=[1]Listas!D$6,[1]Listas!E$6,[1]Listas!E$7)))</f>
        <v>3</v>
      </c>
      <c r="O370" s="481">
        <f t="shared" si="23"/>
        <v>6</v>
      </c>
      <c r="P370" s="481" t="str">
        <f t="shared" si="24"/>
        <v>Medio</v>
      </c>
      <c r="Q370" s="482" t="s">
        <v>621</v>
      </c>
      <c r="R370" s="483">
        <f>IF(Q370=[1]Listas!F$4,[1]Listas!G$4,IF(Q370=[1]Listas!F$5,[1]Listas!G$5,IF(Q370=[1]Listas!F$6,[1]Listas!G$6,[1]Listas!G$7)))</f>
        <v>60</v>
      </c>
      <c r="S370" s="481">
        <f t="shared" si="25"/>
        <v>360</v>
      </c>
      <c r="T370" s="481" t="str">
        <f t="shared" si="26"/>
        <v>Corregir</v>
      </c>
      <c r="U370" s="481" t="str">
        <f>IF(S370&gt;=[1]Listas!AE$4,[1]Listas!AF$4,IF(S370&gt;=[1]Listas!AE$5,[1]Listas!AF$5,[1]Listas!AF$6))</f>
        <v>Aceptable con control</v>
      </c>
      <c r="V370" s="484">
        <v>1</v>
      </c>
      <c r="W370" s="484">
        <v>0</v>
      </c>
      <c r="X370" s="484">
        <v>0</v>
      </c>
      <c r="Y370" s="479" t="s">
        <v>815</v>
      </c>
      <c r="Z370" s="478" t="s">
        <v>604</v>
      </c>
      <c r="AA370" s="478"/>
      <c r="AB370" s="478" t="s">
        <v>64</v>
      </c>
      <c r="AC370" s="478" t="s">
        <v>64</v>
      </c>
      <c r="AD370" s="485" t="s">
        <v>816</v>
      </c>
      <c r="AE370" s="479" t="s">
        <v>817</v>
      </c>
    </row>
    <row r="371" spans="1:31" s="486" customFormat="1" ht="63.75" hidden="1" x14ac:dyDescent="0.2">
      <c r="A371" s="477"/>
      <c r="B371" s="477"/>
      <c r="C371" s="478" t="s">
        <v>604</v>
      </c>
      <c r="D371" s="478" t="s">
        <v>767</v>
      </c>
      <c r="E371" s="479" t="s">
        <v>818</v>
      </c>
      <c r="F371" s="478" t="s">
        <v>607</v>
      </c>
      <c r="G371" s="479" t="s">
        <v>819</v>
      </c>
      <c r="H371" s="478" t="s">
        <v>64</v>
      </c>
      <c r="I371" s="478" t="s">
        <v>64</v>
      </c>
      <c r="J371" s="479" t="s">
        <v>814</v>
      </c>
      <c r="K371" s="478" t="s">
        <v>580</v>
      </c>
      <c r="L371" s="480">
        <f>IF(K371=[1]Listas!B$4,[1]Listas!C$4,IF(K371=[1]Listas!B$5,[1]Listas!C$5,IF(K371=[1]Listas!B$6,[1]Listas!C$6,[1]Listas!C$7)))</f>
        <v>2</v>
      </c>
      <c r="M371" s="478" t="s">
        <v>611</v>
      </c>
      <c r="N371" s="480">
        <f>IF(M371=[1]Listas!D$4,[1]Listas!E$4,IF(M371=[1]Listas!D$5,[1]Listas!E$5,IF(M371=[1]Listas!D$6,[1]Listas!E$6,[1]Listas!E$7)))</f>
        <v>3</v>
      </c>
      <c r="O371" s="481">
        <f t="shared" si="23"/>
        <v>6</v>
      </c>
      <c r="P371" s="481" t="str">
        <f t="shared" si="24"/>
        <v>Medio</v>
      </c>
      <c r="Q371" s="482" t="s">
        <v>621</v>
      </c>
      <c r="R371" s="483">
        <f>IF(Q371=[1]Listas!F$4,[1]Listas!G$4,IF(Q371=[1]Listas!F$5,[1]Listas!G$5,IF(Q371=[1]Listas!F$6,[1]Listas!G$6,[1]Listas!G$7)))</f>
        <v>60</v>
      </c>
      <c r="S371" s="481">
        <f t="shared" si="25"/>
        <v>360</v>
      </c>
      <c r="T371" s="481" t="str">
        <f t="shared" si="26"/>
        <v>Corregir</v>
      </c>
      <c r="U371" s="481" t="str">
        <f>IF(S371&gt;=[1]Listas!AE$4,[1]Listas!AF$4,IF(S371&gt;=[1]Listas!AE$5,[1]Listas!AF$5,[1]Listas!AF$6))</f>
        <v>Aceptable con control</v>
      </c>
      <c r="V371" s="484">
        <v>1</v>
      </c>
      <c r="W371" s="484">
        <v>0</v>
      </c>
      <c r="X371" s="484">
        <v>0</v>
      </c>
      <c r="Y371" s="479" t="s">
        <v>815</v>
      </c>
      <c r="Z371" s="478" t="s">
        <v>604</v>
      </c>
      <c r="AA371" s="478"/>
      <c r="AB371" s="478" t="s">
        <v>64</v>
      </c>
      <c r="AC371" s="478" t="s">
        <v>64</v>
      </c>
      <c r="AD371" s="485" t="s">
        <v>820</v>
      </c>
      <c r="AE371" s="479" t="s">
        <v>821</v>
      </c>
    </row>
    <row r="372" spans="1:31" ht="76.5" hidden="1" x14ac:dyDescent="0.2">
      <c r="A372" s="477"/>
      <c r="B372" s="477"/>
      <c r="C372" s="478" t="s">
        <v>604</v>
      </c>
      <c r="D372" s="478" t="s">
        <v>761</v>
      </c>
      <c r="E372" s="478" t="s">
        <v>822</v>
      </c>
      <c r="F372" s="478" t="s">
        <v>607</v>
      </c>
      <c r="G372" s="478" t="s">
        <v>154</v>
      </c>
      <c r="H372" s="478" t="s">
        <v>763</v>
      </c>
      <c r="I372" s="478" t="s">
        <v>64</v>
      </c>
      <c r="J372" s="478" t="s">
        <v>64</v>
      </c>
      <c r="K372" s="478" t="s">
        <v>610</v>
      </c>
      <c r="L372" s="480">
        <f>IF(K372=[1]Listas!B$4,[1]Listas!C$4,IF(K372=[1]Listas!B$5,[1]Listas!C$5,IF(K372=[1]Listas!B$6,[1]Listas!C$6,[1]Listas!C$7)))</f>
        <v>0</v>
      </c>
      <c r="M372" s="478" t="s">
        <v>636</v>
      </c>
      <c r="N372" s="480">
        <f>IF(M372=[1]Listas!D$4,[1]Listas!E$4,IF(M372=[1]Listas!D$5,[1]Listas!E$5,IF(M372=[1]Listas!D$6,[1]Listas!E$6,[1]Listas!E$7)))</f>
        <v>2</v>
      </c>
      <c r="O372" s="481">
        <f t="shared" si="23"/>
        <v>0</v>
      </c>
      <c r="P372" s="481" t="str">
        <f t="shared" si="24"/>
        <v>Sin Valor</v>
      </c>
      <c r="Q372" s="482" t="s">
        <v>612</v>
      </c>
      <c r="R372" s="483">
        <f>IF(Q372=[1]Listas!F$4,[1]Listas!G$4,IF(Q372=[1]Listas!F$5,[1]Listas!G$5,IF(Q372=[1]Listas!F$6,[1]Listas!G$6,[1]Listas!G$7)))</f>
        <v>10</v>
      </c>
      <c r="S372" s="481">
        <f t="shared" si="25"/>
        <v>0</v>
      </c>
      <c r="T372" s="481" t="str">
        <f t="shared" si="26"/>
        <v>Mantener</v>
      </c>
      <c r="U372" s="481" t="str">
        <f>IF(S372&gt;=[1]Listas!AE$4,[1]Listas!AF$4,IF(S372&gt;=[1]Listas!AE$5,[1]Listas!AF$5,[1]Listas!AF$6))</f>
        <v>Aceptable</v>
      </c>
      <c r="V372" s="484">
        <v>1</v>
      </c>
      <c r="W372" s="484">
        <v>0</v>
      </c>
      <c r="X372" s="484">
        <v>0</v>
      </c>
      <c r="Y372" s="479" t="s">
        <v>154</v>
      </c>
      <c r="Z372" s="478" t="s">
        <v>604</v>
      </c>
      <c r="AA372" s="478"/>
      <c r="AB372" s="478" t="s">
        <v>64</v>
      </c>
      <c r="AC372" s="485" t="s">
        <v>764</v>
      </c>
      <c r="AD372" s="485" t="s">
        <v>765</v>
      </c>
      <c r="AE372" s="479" t="s">
        <v>766</v>
      </c>
    </row>
    <row r="373" spans="1:31" s="486" customFormat="1" ht="153" x14ac:dyDescent="0.2">
      <c r="A373" s="477"/>
      <c r="B373" s="477"/>
      <c r="C373" s="478" t="s">
        <v>604</v>
      </c>
      <c r="D373" s="478" t="s">
        <v>773</v>
      </c>
      <c r="E373" s="479" t="s">
        <v>823</v>
      </c>
      <c r="F373" s="478" t="s">
        <v>607</v>
      </c>
      <c r="G373" s="479" t="s">
        <v>824</v>
      </c>
      <c r="H373" s="479" t="s">
        <v>825</v>
      </c>
      <c r="I373" s="479" t="s">
        <v>826</v>
      </c>
      <c r="J373" s="479" t="s">
        <v>814</v>
      </c>
      <c r="K373" s="478" t="s">
        <v>580</v>
      </c>
      <c r="L373" s="480">
        <f>IF(K373=[1]Listas!B$4,[1]Listas!C$4,IF(K373=[1]Listas!B$5,[1]Listas!C$5,IF(K373=[1]Listas!B$6,[1]Listas!C$6,[1]Listas!C$7)))</f>
        <v>2</v>
      </c>
      <c r="M373" s="478" t="s">
        <v>611</v>
      </c>
      <c r="N373" s="480">
        <f>IF(M373=[1]Listas!D$4,[1]Listas!E$4,IF(M373=[1]Listas!D$5,[1]Listas!E$5,IF(M373=[1]Listas!D$6,[1]Listas!E$6,[1]Listas!E$7)))</f>
        <v>3</v>
      </c>
      <c r="O373" s="481">
        <f t="shared" si="23"/>
        <v>6</v>
      </c>
      <c r="P373" s="481" t="str">
        <f t="shared" si="24"/>
        <v>Medio</v>
      </c>
      <c r="Q373" s="482" t="s">
        <v>621</v>
      </c>
      <c r="R373" s="483">
        <f>IF(Q373=[1]Listas!F$4,[1]Listas!G$4,IF(Q373=[1]Listas!F$5,[1]Listas!G$5,IF(Q373=[1]Listas!F$6,[1]Listas!G$6,[1]Listas!G$7)))</f>
        <v>60</v>
      </c>
      <c r="S373" s="481">
        <f t="shared" si="25"/>
        <v>360</v>
      </c>
      <c r="T373" s="481" t="str">
        <f t="shared" si="26"/>
        <v>Corregir</v>
      </c>
      <c r="U373" s="481" t="str">
        <f>IF(S373&gt;=[1]Listas!AE$4,[1]Listas!AF$4,IF(S373&gt;=[1]Listas!AE$5,[1]Listas!AF$5,[1]Listas!AF$6))</f>
        <v>Aceptable con control</v>
      </c>
      <c r="V373" s="484">
        <v>1</v>
      </c>
      <c r="W373" s="484">
        <v>0</v>
      </c>
      <c r="X373" s="484">
        <v>0</v>
      </c>
      <c r="Y373" s="479" t="s">
        <v>827</v>
      </c>
      <c r="Z373" s="478" t="s">
        <v>604</v>
      </c>
      <c r="AA373" s="478"/>
      <c r="AB373" s="478" t="s">
        <v>64</v>
      </c>
      <c r="AC373" s="478" t="s">
        <v>64</v>
      </c>
      <c r="AD373" s="485" t="s">
        <v>828</v>
      </c>
      <c r="AE373" s="479" t="s">
        <v>817</v>
      </c>
    </row>
    <row r="374" spans="1:31" s="486" customFormat="1" ht="51" hidden="1" x14ac:dyDescent="0.2">
      <c r="A374" s="477"/>
      <c r="B374" s="477"/>
      <c r="C374" s="478" t="s">
        <v>604</v>
      </c>
      <c r="D374" s="478" t="s">
        <v>734</v>
      </c>
      <c r="E374" s="479" t="s">
        <v>823</v>
      </c>
      <c r="F374" s="478" t="s">
        <v>607</v>
      </c>
      <c r="G374" s="492" t="s">
        <v>829</v>
      </c>
      <c r="H374" s="478" t="s">
        <v>64</v>
      </c>
      <c r="I374" s="478" t="s">
        <v>64</v>
      </c>
      <c r="J374" s="479" t="s">
        <v>814</v>
      </c>
      <c r="K374" s="478" t="s">
        <v>580</v>
      </c>
      <c r="L374" s="480">
        <f>IF(K374=[1]Listas!B$4,[1]Listas!C$4,IF(K374=[1]Listas!B$5,[1]Listas!C$5,IF(K374=[1]Listas!B$6,[1]Listas!C$6,[1]Listas!C$7)))</f>
        <v>2</v>
      </c>
      <c r="M374" s="478" t="s">
        <v>611</v>
      </c>
      <c r="N374" s="480">
        <f>IF(M374=[1]Listas!D$4,[1]Listas!E$4,IF(M374=[1]Listas!D$5,[1]Listas!E$5,IF(M374=[1]Listas!D$6,[1]Listas!E$6,[1]Listas!E$7)))</f>
        <v>3</v>
      </c>
      <c r="O374" s="481">
        <f t="shared" si="23"/>
        <v>6</v>
      </c>
      <c r="P374" s="481" t="str">
        <f t="shared" si="24"/>
        <v>Medio</v>
      </c>
      <c r="Q374" s="482" t="s">
        <v>621</v>
      </c>
      <c r="R374" s="483">
        <f>IF(Q374=[1]Listas!F$4,[1]Listas!G$4,IF(Q374=[1]Listas!F$5,[1]Listas!G$5,IF(Q374=[1]Listas!F$6,[1]Listas!G$6,[1]Listas!G$7)))</f>
        <v>60</v>
      </c>
      <c r="S374" s="481">
        <f t="shared" si="25"/>
        <v>360</v>
      </c>
      <c r="T374" s="481" t="str">
        <f t="shared" si="26"/>
        <v>Corregir</v>
      </c>
      <c r="U374" s="481" t="str">
        <f>IF(S374&gt;=[1]Listas!AE$4,[1]Listas!AF$4,IF(S374&gt;=[1]Listas!AE$5,[1]Listas!AF$5,[1]Listas!AF$6))</f>
        <v>Aceptable con control</v>
      </c>
      <c r="V374" s="484">
        <v>1</v>
      </c>
      <c r="W374" s="484">
        <v>0</v>
      </c>
      <c r="X374" s="484">
        <v>0</v>
      </c>
      <c r="Y374" s="479" t="s">
        <v>830</v>
      </c>
      <c r="Z374" s="478" t="s">
        <v>604</v>
      </c>
      <c r="AA374" s="478"/>
      <c r="AB374" s="478" t="s">
        <v>64</v>
      </c>
      <c r="AC374" s="479" t="s">
        <v>831</v>
      </c>
      <c r="AD374" s="485" t="s">
        <v>832</v>
      </c>
      <c r="AE374" s="479" t="s">
        <v>817</v>
      </c>
    </row>
    <row r="375" spans="1:31" s="486" customFormat="1" ht="63.75" hidden="1" x14ac:dyDescent="0.2">
      <c r="A375" s="477"/>
      <c r="B375" s="477"/>
      <c r="C375" s="478" t="s">
        <v>604</v>
      </c>
      <c r="D375" s="478" t="s">
        <v>681</v>
      </c>
      <c r="E375" s="479" t="s">
        <v>833</v>
      </c>
      <c r="F375" s="478" t="s">
        <v>607</v>
      </c>
      <c r="G375" s="478" t="s">
        <v>634</v>
      </c>
      <c r="H375" s="478" t="s">
        <v>64</v>
      </c>
      <c r="I375" s="478" t="s">
        <v>64</v>
      </c>
      <c r="J375" s="478" t="s">
        <v>635</v>
      </c>
      <c r="K375" s="478" t="s">
        <v>610</v>
      </c>
      <c r="L375" s="480">
        <f>IF(K375=[1]Listas!B$4,[1]Listas!C$4,IF(K375=[1]Listas!B$5,[1]Listas!C$5,IF(K375=[1]Listas!B$6,[1]Listas!C$6,[1]Listas!C$7)))</f>
        <v>0</v>
      </c>
      <c r="M375" s="478" t="s">
        <v>636</v>
      </c>
      <c r="N375" s="480">
        <f>IF(M375=[1]Listas!D$4,[1]Listas!E$4,IF(M375=[1]Listas!D$5,[1]Listas!E$5,IF(M375=[1]Listas!D$6,[1]Listas!E$6,[1]Listas!E$7)))</f>
        <v>2</v>
      </c>
      <c r="O375" s="481">
        <f t="shared" si="23"/>
        <v>0</v>
      </c>
      <c r="P375" s="481" t="str">
        <f t="shared" si="24"/>
        <v>Sin Valor</v>
      </c>
      <c r="Q375" s="482" t="s">
        <v>612</v>
      </c>
      <c r="R375" s="483">
        <f>IF(Q375=[1]Listas!F$4,[1]Listas!G$4,IF(Q375=[1]Listas!F$5,[1]Listas!G$5,IF(Q375=[1]Listas!F$6,[1]Listas!G$6,[1]Listas!G$7)))</f>
        <v>10</v>
      </c>
      <c r="S375" s="481">
        <f t="shared" si="25"/>
        <v>0</v>
      </c>
      <c r="T375" s="481" t="str">
        <f t="shared" si="26"/>
        <v>Mantener</v>
      </c>
      <c r="U375" s="481" t="str">
        <f>IF(S375&gt;=[1]Listas!AE$4,[1]Listas!AF$4,IF(S375&gt;=[1]Listas!AE$5,[1]Listas!AF$5,[1]Listas!AF$6))</f>
        <v>Aceptable</v>
      </c>
      <c r="V375" s="484">
        <v>1</v>
      </c>
      <c r="W375" s="484">
        <v>0</v>
      </c>
      <c r="X375" s="484">
        <v>0</v>
      </c>
      <c r="Y375" s="479" t="s">
        <v>637</v>
      </c>
      <c r="Z375" s="478" t="s">
        <v>604</v>
      </c>
      <c r="AA375" s="478"/>
      <c r="AB375" s="478" t="s">
        <v>64</v>
      </c>
      <c r="AC375" s="478" t="s">
        <v>64</v>
      </c>
      <c r="AD375" s="485" t="s">
        <v>778</v>
      </c>
      <c r="AE375" s="478" t="s">
        <v>64</v>
      </c>
    </row>
    <row r="376" spans="1:31" s="486" customFormat="1" ht="102" hidden="1" x14ac:dyDescent="0.2">
      <c r="A376" s="477"/>
      <c r="B376" s="477"/>
      <c r="C376" s="478" t="s">
        <v>604</v>
      </c>
      <c r="D376" s="478" t="s">
        <v>639</v>
      </c>
      <c r="E376" s="479" t="s">
        <v>834</v>
      </c>
      <c r="F376" s="478" t="s">
        <v>641</v>
      </c>
      <c r="G376" s="478" t="s">
        <v>169</v>
      </c>
      <c r="H376" s="478" t="s">
        <v>64</v>
      </c>
      <c r="I376" s="478" t="s">
        <v>64</v>
      </c>
      <c r="J376" s="479" t="s">
        <v>651</v>
      </c>
      <c r="K376" s="478" t="s">
        <v>580</v>
      </c>
      <c r="L376" s="480">
        <f>IF(K376=[1]Listas!B$4,[1]Listas!C$4,IF(K376=[1]Listas!B$5,[1]Listas!C$5,IF(K376=[1]Listas!B$6,[1]Listas!C$6,[1]Listas!C$7)))</f>
        <v>2</v>
      </c>
      <c r="M376" s="478" t="s">
        <v>611</v>
      </c>
      <c r="N376" s="480">
        <f>IF(M376=[1]Listas!D$4,[1]Listas!E$4,IF(M376=[1]Listas!D$5,[1]Listas!E$5,IF(M376=[1]Listas!D$6,[1]Listas!E$6,[1]Listas!E$7)))</f>
        <v>3</v>
      </c>
      <c r="O376" s="481">
        <f t="shared" si="23"/>
        <v>6</v>
      </c>
      <c r="P376" s="481" t="str">
        <f t="shared" si="24"/>
        <v>Medio</v>
      </c>
      <c r="Q376" s="482" t="s">
        <v>645</v>
      </c>
      <c r="R376" s="483">
        <f>IF(Q376=[1]Listas!F$4,[1]Listas!G$4,IF(Q376=[1]Listas!F$5,[1]Listas!G$5,IF(Q376=[1]Listas!F$6,[1]Listas!G$6,[1]Listas!G$7)))</f>
        <v>25</v>
      </c>
      <c r="S376" s="481">
        <f t="shared" si="25"/>
        <v>150</v>
      </c>
      <c r="T376" s="481" t="str">
        <f t="shared" si="26"/>
        <v>Corregir</v>
      </c>
      <c r="U376" s="481" t="str">
        <f>IF(S376&gt;=[1]Listas!AE$4,[1]Listas!AF$4,IF(S376&gt;=[1]Listas!AE$5,[1]Listas!AF$5,[1]Listas!AF$6))</f>
        <v>Aceptable con control</v>
      </c>
      <c r="V376" s="484">
        <v>1</v>
      </c>
      <c r="W376" s="484">
        <v>0</v>
      </c>
      <c r="X376" s="484">
        <v>0</v>
      </c>
      <c r="Y376" s="478" t="s">
        <v>169</v>
      </c>
      <c r="Z376" s="478" t="s">
        <v>604</v>
      </c>
      <c r="AA376" s="478"/>
      <c r="AB376" s="478" t="s">
        <v>64</v>
      </c>
      <c r="AC376" s="478" t="s">
        <v>64</v>
      </c>
      <c r="AD376" s="485" t="s">
        <v>779</v>
      </c>
      <c r="AE376" s="478" t="s">
        <v>64</v>
      </c>
    </row>
    <row r="377" spans="1:31" s="486" customFormat="1" ht="102" hidden="1" x14ac:dyDescent="0.2">
      <c r="A377" s="477"/>
      <c r="B377" s="477"/>
      <c r="C377" s="478" t="s">
        <v>604</v>
      </c>
      <c r="D377" s="478" t="s">
        <v>693</v>
      </c>
      <c r="E377" s="479" t="s">
        <v>835</v>
      </c>
      <c r="F377" s="478" t="s">
        <v>641</v>
      </c>
      <c r="G377" s="478" t="s">
        <v>169</v>
      </c>
      <c r="H377" s="478" t="s">
        <v>64</v>
      </c>
      <c r="I377" s="478" t="s">
        <v>64</v>
      </c>
      <c r="J377" s="479" t="s">
        <v>651</v>
      </c>
      <c r="K377" s="478" t="s">
        <v>580</v>
      </c>
      <c r="L377" s="480">
        <f>IF(K377=[1]Listas!B$4,[1]Listas!C$4,IF(K377=[1]Listas!B$5,[1]Listas!C$5,IF(K377=[1]Listas!B$6,[1]Listas!C$6,[1]Listas!C$7)))</f>
        <v>2</v>
      </c>
      <c r="M377" s="478" t="s">
        <v>611</v>
      </c>
      <c r="N377" s="480">
        <f>IF(M377=[1]Listas!D$4,[1]Listas!E$4,IF(M377=[1]Listas!D$5,[1]Listas!E$5,IF(M377=[1]Listas!D$6,[1]Listas!E$6,[1]Listas!E$7)))</f>
        <v>3</v>
      </c>
      <c r="O377" s="481">
        <f t="shared" si="23"/>
        <v>6</v>
      </c>
      <c r="P377" s="481" t="str">
        <f t="shared" si="24"/>
        <v>Medio</v>
      </c>
      <c r="Q377" s="482" t="s">
        <v>645</v>
      </c>
      <c r="R377" s="483">
        <f>IF(Q377=[1]Listas!F$4,[1]Listas!G$4,IF(Q377=[1]Listas!F$5,[1]Listas!G$5,IF(Q377=[1]Listas!F$6,[1]Listas!G$6,[1]Listas!G$7)))</f>
        <v>25</v>
      </c>
      <c r="S377" s="481">
        <f t="shared" si="25"/>
        <v>150</v>
      </c>
      <c r="T377" s="481" t="str">
        <f t="shared" si="26"/>
        <v>Corregir</v>
      </c>
      <c r="U377" s="481" t="str">
        <f>IF(S377&gt;=[1]Listas!AE$4,[1]Listas!AF$4,IF(S377&gt;=[1]Listas!AE$5,[1]Listas!AF$5,[1]Listas!AF$6))</f>
        <v>Aceptable con control</v>
      </c>
      <c r="V377" s="484">
        <v>1</v>
      </c>
      <c r="W377" s="484">
        <v>0</v>
      </c>
      <c r="X377" s="484">
        <v>0</v>
      </c>
      <c r="Y377" s="478" t="s">
        <v>169</v>
      </c>
      <c r="Z377" s="478" t="s">
        <v>63</v>
      </c>
      <c r="AA377" s="478"/>
      <c r="AB377" s="478" t="s">
        <v>64</v>
      </c>
      <c r="AC377" s="478" t="s">
        <v>64</v>
      </c>
      <c r="AD377" s="485" t="s">
        <v>779</v>
      </c>
      <c r="AE377" s="478" t="s">
        <v>64</v>
      </c>
    </row>
    <row r="378" spans="1:31" s="486" customFormat="1" ht="102" hidden="1" x14ac:dyDescent="0.2">
      <c r="A378" s="477"/>
      <c r="B378" s="477"/>
      <c r="C378" s="478" t="s">
        <v>604</v>
      </c>
      <c r="D378" s="478" t="s">
        <v>780</v>
      </c>
      <c r="E378" s="479" t="s">
        <v>836</v>
      </c>
      <c r="F378" s="478" t="s">
        <v>641</v>
      </c>
      <c r="G378" s="478" t="s">
        <v>169</v>
      </c>
      <c r="H378" s="478" t="s">
        <v>64</v>
      </c>
      <c r="I378" s="478" t="s">
        <v>64</v>
      </c>
      <c r="J378" s="479" t="s">
        <v>651</v>
      </c>
      <c r="K378" s="478" t="s">
        <v>580</v>
      </c>
      <c r="L378" s="480">
        <f>IF(K378=[1]Listas!B$4,[1]Listas!C$4,IF(K378=[1]Listas!B$5,[1]Listas!C$5,IF(K378=[1]Listas!B$6,[1]Listas!C$6,[1]Listas!C$7)))</f>
        <v>2</v>
      </c>
      <c r="M378" s="478" t="s">
        <v>611</v>
      </c>
      <c r="N378" s="480">
        <f>IF(M378=[1]Listas!D$4,[1]Listas!E$4,IF(M378=[1]Listas!D$5,[1]Listas!E$5,IF(M378=[1]Listas!D$6,[1]Listas!E$6,[1]Listas!E$7)))</f>
        <v>3</v>
      </c>
      <c r="O378" s="481">
        <f t="shared" si="23"/>
        <v>6</v>
      </c>
      <c r="P378" s="481" t="str">
        <f t="shared" si="24"/>
        <v>Medio</v>
      </c>
      <c r="Q378" s="482" t="s">
        <v>645</v>
      </c>
      <c r="R378" s="483">
        <f>IF(Q378=[1]Listas!F$4,[1]Listas!G$4,IF(Q378=[1]Listas!F$5,[1]Listas!G$5,IF(Q378=[1]Listas!F$6,[1]Listas!G$6,[1]Listas!G$7)))</f>
        <v>25</v>
      </c>
      <c r="S378" s="481">
        <f t="shared" si="25"/>
        <v>150</v>
      </c>
      <c r="T378" s="481" t="str">
        <f t="shared" si="26"/>
        <v>Corregir</v>
      </c>
      <c r="U378" s="481" t="str">
        <f>IF(S378&gt;=[1]Listas!AE$4,[1]Listas!AF$4,IF(S378&gt;=[1]Listas!AE$5,[1]Listas!AF$5,[1]Listas!AF$6))</f>
        <v>Aceptable con control</v>
      </c>
      <c r="V378" s="484">
        <v>1</v>
      </c>
      <c r="W378" s="484">
        <v>0</v>
      </c>
      <c r="X378" s="484">
        <v>0</v>
      </c>
      <c r="Y378" s="478" t="s">
        <v>169</v>
      </c>
      <c r="Z378" s="478" t="s">
        <v>63</v>
      </c>
      <c r="AA378" s="478"/>
      <c r="AB378" s="478" t="s">
        <v>64</v>
      </c>
      <c r="AC378" s="478" t="s">
        <v>837</v>
      </c>
      <c r="AD378" s="485" t="s">
        <v>779</v>
      </c>
      <c r="AE378" s="478" t="s">
        <v>64</v>
      </c>
    </row>
    <row r="379" spans="1:31" s="486" customFormat="1" ht="127.5" hidden="1" x14ac:dyDescent="0.2">
      <c r="A379" s="477"/>
      <c r="B379" s="477"/>
      <c r="C379" s="478" t="s">
        <v>604</v>
      </c>
      <c r="D379" s="478" t="s">
        <v>654</v>
      </c>
      <c r="E379" s="478" t="s">
        <v>655</v>
      </c>
      <c r="F379" s="478" t="s">
        <v>656</v>
      </c>
      <c r="G379" s="478" t="s">
        <v>657</v>
      </c>
      <c r="H379" s="478" t="s">
        <v>658</v>
      </c>
      <c r="I379" s="478" t="s">
        <v>64</v>
      </c>
      <c r="J379" s="478" t="s">
        <v>64</v>
      </c>
      <c r="K379" s="478" t="s">
        <v>610</v>
      </c>
      <c r="L379" s="480">
        <f>IF(K379=[1]Listas!B$4,[1]Listas!C$4,IF(K379=[1]Listas!B$5,[1]Listas!C$5,IF(K379=[1]Listas!B$6,[1]Listas!C$6,[1]Listas!C$7)))</f>
        <v>0</v>
      </c>
      <c r="M379" s="478" t="s">
        <v>611</v>
      </c>
      <c r="N379" s="480">
        <f>IF(M379=[1]Listas!D$4,[1]Listas!E$4,IF(M379=[1]Listas!D$5,[1]Listas!E$5,IF(M379=[1]Listas!D$6,[1]Listas!E$6,[1]Listas!E$7)))</f>
        <v>3</v>
      </c>
      <c r="O379" s="481">
        <f t="shared" si="23"/>
        <v>0</v>
      </c>
      <c r="P379" s="481" t="str">
        <f t="shared" si="24"/>
        <v>Sin Valor</v>
      </c>
      <c r="Q379" s="482" t="s">
        <v>645</v>
      </c>
      <c r="R379" s="483">
        <f>IF(Q379=[1]Listas!F$4,[1]Listas!G$4,IF(Q379=[1]Listas!F$5,[1]Listas!G$5,IF(Q379=[1]Listas!F$6,[1]Listas!G$6,[1]Listas!G$7)))</f>
        <v>25</v>
      </c>
      <c r="S379" s="481">
        <f t="shared" si="25"/>
        <v>0</v>
      </c>
      <c r="T379" s="481" t="str">
        <f t="shared" si="26"/>
        <v>Mantener</v>
      </c>
      <c r="U379" s="481" t="str">
        <f>IF(S379&gt;=[1]Listas!AE$4,[1]Listas!AF$4,IF(S379&gt;=[1]Listas!AE$5,[1]Listas!AF$5,[1]Listas!AF$6))</f>
        <v>Aceptable</v>
      </c>
      <c r="V379" s="484">
        <v>1</v>
      </c>
      <c r="W379" s="484">
        <v>0</v>
      </c>
      <c r="X379" s="484">
        <v>0</v>
      </c>
      <c r="Y379" s="479" t="s">
        <v>659</v>
      </c>
      <c r="Z379" s="478" t="s">
        <v>63</v>
      </c>
      <c r="AA379" s="478"/>
      <c r="AB379" s="478" t="s">
        <v>64</v>
      </c>
      <c r="AC379" s="478" t="s">
        <v>64</v>
      </c>
      <c r="AD379" s="479" t="s">
        <v>782</v>
      </c>
      <c r="AE379" s="478" t="s">
        <v>64</v>
      </c>
    </row>
    <row r="380" spans="1:31" s="486" customFormat="1" ht="76.5" hidden="1" x14ac:dyDescent="0.2">
      <c r="A380" s="477"/>
      <c r="B380" s="477"/>
      <c r="C380" s="478" t="s">
        <v>604</v>
      </c>
      <c r="D380" s="478" t="s">
        <v>838</v>
      </c>
      <c r="E380" s="479" t="s">
        <v>839</v>
      </c>
      <c r="F380" s="478" t="s">
        <v>698</v>
      </c>
      <c r="G380" s="479" t="s">
        <v>840</v>
      </c>
      <c r="H380" s="478" t="s">
        <v>64</v>
      </c>
      <c r="I380" s="478" t="s">
        <v>64</v>
      </c>
      <c r="J380" s="478" t="s">
        <v>64</v>
      </c>
      <c r="K380" s="478" t="s">
        <v>695</v>
      </c>
      <c r="L380" s="480">
        <f>IF(K380=[1]Listas!B$4,[1]Listas!C$4,IF(K380=[1]Listas!B$5,[1]Listas!C$5,IF(K380=[1]Listas!B$6,[1]Listas!C$6,[1]Listas!C$7)))</f>
        <v>6</v>
      </c>
      <c r="M380" s="478" t="s">
        <v>611</v>
      </c>
      <c r="N380" s="480">
        <f>IF(M380=[1]Listas!D$4,[1]Listas!E$4,IF(M380=[1]Listas!D$5,[1]Listas!E$5,IF(M380=[1]Listas!D$6,[1]Listas!E$6,[1]Listas!E$7)))</f>
        <v>3</v>
      </c>
      <c r="O380" s="481">
        <f t="shared" si="23"/>
        <v>18</v>
      </c>
      <c r="P380" s="481" t="str">
        <f t="shared" si="24"/>
        <v>Alto</v>
      </c>
      <c r="Q380" s="482" t="s">
        <v>645</v>
      </c>
      <c r="R380" s="483">
        <f>IF(Q380=[1]Listas!F$4,[1]Listas!G$4,IF(Q380=[1]Listas!F$5,[1]Listas!G$5,IF(Q380=[1]Listas!F$6,[1]Listas!G$6,[1]Listas!G$7)))</f>
        <v>25</v>
      </c>
      <c r="S380" s="481">
        <f t="shared" si="25"/>
        <v>450</v>
      </c>
      <c r="T380" s="481" t="str">
        <f t="shared" si="26"/>
        <v>Corregir</v>
      </c>
      <c r="U380" s="481" t="str">
        <f>IF(S380&gt;=[1]Listas!AE$4,[1]Listas!AF$4,IF(S380&gt;=[1]Listas!AE$5,[1]Listas!AF$5,[1]Listas!AF$6))</f>
        <v>Aceptable con control</v>
      </c>
      <c r="V380" s="484">
        <v>1</v>
      </c>
      <c r="W380" s="484">
        <v>0</v>
      </c>
      <c r="X380" s="484">
        <v>0</v>
      </c>
      <c r="Y380" s="479" t="s">
        <v>841</v>
      </c>
      <c r="Z380" s="478" t="s">
        <v>63</v>
      </c>
      <c r="AA380" s="479"/>
      <c r="AB380" s="479"/>
      <c r="AC380" s="478" t="s">
        <v>64</v>
      </c>
      <c r="AD380" s="485" t="s">
        <v>842</v>
      </c>
      <c r="AE380" s="478" t="s">
        <v>843</v>
      </c>
    </row>
    <row r="381" spans="1:31" s="486" customFormat="1" ht="51" hidden="1" x14ac:dyDescent="0.2">
      <c r="A381" s="477"/>
      <c r="B381" s="477"/>
      <c r="C381" s="478" t="s">
        <v>604</v>
      </c>
      <c r="D381" s="478" t="s">
        <v>661</v>
      </c>
      <c r="E381" s="478" t="s">
        <v>662</v>
      </c>
      <c r="F381" s="478" t="s">
        <v>663</v>
      </c>
      <c r="G381" s="478" t="s">
        <v>664</v>
      </c>
      <c r="H381" s="478" t="s">
        <v>64</v>
      </c>
      <c r="I381" s="478" t="s">
        <v>64</v>
      </c>
      <c r="J381" s="478" t="s">
        <v>64</v>
      </c>
      <c r="K381" s="478" t="s">
        <v>610</v>
      </c>
      <c r="L381" s="480">
        <f>IF(K381=[1]Listas!B$4,[1]Listas!C$4,IF(K381=[1]Listas!B$5,[1]Listas!C$5,IF(K381=[1]Listas!B$6,[1]Listas!C$6,[1]Listas!C$7)))</f>
        <v>0</v>
      </c>
      <c r="M381" s="478" t="s">
        <v>665</v>
      </c>
      <c r="N381" s="480">
        <f>IF(M381=[1]Listas!D$4,[1]Listas!E$4,IF(M381=[1]Listas!D$5,[1]Listas!E$5,IF(M381=[1]Listas!D$6,[1]Listas!E$6,[1]Listas!E$7)))</f>
        <v>1</v>
      </c>
      <c r="O381" s="481">
        <f t="shared" si="23"/>
        <v>0</v>
      </c>
      <c r="P381" s="481" t="str">
        <f t="shared" si="24"/>
        <v>Sin Valor</v>
      </c>
      <c r="Q381" s="482" t="s">
        <v>612</v>
      </c>
      <c r="R381" s="483">
        <f>IF(Q381=[1]Listas!F$4,[1]Listas!G$4,IF(Q381=[1]Listas!F$5,[1]Listas!G$5,IF(Q381=[1]Listas!F$6,[1]Listas!G$6,[1]Listas!G$7)))</f>
        <v>10</v>
      </c>
      <c r="S381" s="481">
        <f t="shared" si="25"/>
        <v>0</v>
      </c>
      <c r="T381" s="481" t="str">
        <f t="shared" si="26"/>
        <v>Mantener</v>
      </c>
      <c r="U381" s="481" t="str">
        <f>IF(S381&gt;=[1]Listas!AE$4,[1]Listas!AF$4,IF(S381&gt;=[1]Listas!AE$5,[1]Listas!AF$5,[1]Listas!AF$6))</f>
        <v>Aceptable</v>
      </c>
      <c r="V381" s="484">
        <v>1</v>
      </c>
      <c r="W381" s="484">
        <v>0</v>
      </c>
      <c r="X381" s="484">
        <v>0</v>
      </c>
      <c r="Y381" s="479" t="s">
        <v>664</v>
      </c>
      <c r="Z381" s="478" t="s">
        <v>604</v>
      </c>
      <c r="AA381" s="478"/>
      <c r="AB381" s="478" t="s">
        <v>64</v>
      </c>
      <c r="AC381" s="478" t="s">
        <v>64</v>
      </c>
      <c r="AD381" s="479" t="s">
        <v>783</v>
      </c>
      <c r="AE381" s="478" t="s">
        <v>64</v>
      </c>
    </row>
    <row r="382" spans="1:31" s="486" customFormat="1" ht="63.75" hidden="1" x14ac:dyDescent="0.2">
      <c r="A382" s="477"/>
      <c r="B382" s="477"/>
      <c r="C382" s="478" t="s">
        <v>604</v>
      </c>
      <c r="D382" s="478" t="s">
        <v>844</v>
      </c>
      <c r="E382" s="479" t="s">
        <v>845</v>
      </c>
      <c r="F382" s="478" t="s">
        <v>641</v>
      </c>
      <c r="G382" s="479" t="s">
        <v>664</v>
      </c>
      <c r="H382" s="478" t="s">
        <v>64</v>
      </c>
      <c r="I382" s="478" t="s">
        <v>64</v>
      </c>
      <c r="J382" s="479" t="s">
        <v>814</v>
      </c>
      <c r="K382" s="478" t="s">
        <v>610</v>
      </c>
      <c r="L382" s="480">
        <f>IF(K382=[1]Listas!B$4,[1]Listas!C$4,IF(K382=[1]Listas!B$5,[1]Listas!C$5,IF(K382=[1]Listas!B$6,[1]Listas!C$6,[1]Listas!C$7)))</f>
        <v>0</v>
      </c>
      <c r="M382" s="478" t="s">
        <v>611</v>
      </c>
      <c r="N382" s="480">
        <f>IF(M382=[1]Listas!D$4,[1]Listas!E$4,IF(M382=[1]Listas!D$5,[1]Listas!E$5,IF(M382=[1]Listas!D$6,[1]Listas!E$6,[1]Listas!E$7)))</f>
        <v>3</v>
      </c>
      <c r="O382" s="481">
        <f t="shared" si="23"/>
        <v>0</v>
      </c>
      <c r="P382" s="481" t="str">
        <f t="shared" si="24"/>
        <v>Sin Valor</v>
      </c>
      <c r="Q382" s="482" t="s">
        <v>645</v>
      </c>
      <c r="R382" s="483">
        <f>IF(Q382=[1]Listas!F$4,[1]Listas!G$4,IF(Q382=[1]Listas!F$5,[1]Listas!G$5,IF(Q382=[1]Listas!F$6,[1]Listas!G$6,[1]Listas!G$7)))</f>
        <v>25</v>
      </c>
      <c r="S382" s="481">
        <f t="shared" si="25"/>
        <v>0</v>
      </c>
      <c r="T382" s="481" t="str">
        <f t="shared" si="26"/>
        <v>Mantener</v>
      </c>
      <c r="U382" s="481" t="str">
        <f>IF(S382&gt;=[1]Listas!AE$4,[1]Listas!AF$4,IF(S382&gt;=[1]Listas!AE$5,[1]Listas!AF$5,[1]Listas!AF$6))</f>
        <v>Aceptable</v>
      </c>
      <c r="V382" s="484">
        <v>1</v>
      </c>
      <c r="W382" s="484">
        <v>0</v>
      </c>
      <c r="X382" s="484">
        <v>0</v>
      </c>
      <c r="Y382" s="479" t="s">
        <v>664</v>
      </c>
      <c r="Z382" s="478" t="s">
        <v>604</v>
      </c>
      <c r="AA382" s="478"/>
      <c r="AB382" s="478" t="s">
        <v>64</v>
      </c>
      <c r="AC382" s="478" t="s">
        <v>64</v>
      </c>
      <c r="AD382" s="479" t="s">
        <v>846</v>
      </c>
      <c r="AE382" s="478" t="s">
        <v>64</v>
      </c>
    </row>
    <row r="383" spans="1:31" s="486" customFormat="1" ht="76.5" hidden="1" x14ac:dyDescent="0.2">
      <c r="A383" s="477"/>
      <c r="B383" s="477"/>
      <c r="C383" s="478" t="s">
        <v>604</v>
      </c>
      <c r="D383" s="478" t="s">
        <v>667</v>
      </c>
      <c r="E383" s="478" t="s">
        <v>668</v>
      </c>
      <c r="F383" s="478" t="s">
        <v>663</v>
      </c>
      <c r="G383" s="478" t="s">
        <v>350</v>
      </c>
      <c r="H383" s="478" t="s">
        <v>670</v>
      </c>
      <c r="I383" s="478" t="s">
        <v>64</v>
      </c>
      <c r="J383" s="478" t="s">
        <v>64</v>
      </c>
      <c r="K383" s="478" t="s">
        <v>610</v>
      </c>
      <c r="L383" s="480">
        <f>IF(K383=[1]Listas!B$4,[1]Listas!C$4,IF(K383=[1]Listas!B$5,[1]Listas!C$5,IF(K383=[1]Listas!B$6,[1]Listas!C$6,[1]Listas!C$7)))</f>
        <v>0</v>
      </c>
      <c r="M383" s="478" t="s">
        <v>665</v>
      </c>
      <c r="N383" s="480">
        <f>IF(M383=[1]Listas!D$4,[1]Listas!E$4,IF(M383=[1]Listas!D$5,[1]Listas!E$5,IF(M383=[1]Listas!D$6,[1]Listas!E$6,[1]Listas!E$7)))</f>
        <v>1</v>
      </c>
      <c r="O383" s="481">
        <f t="shared" si="23"/>
        <v>0</v>
      </c>
      <c r="P383" s="481" t="str">
        <f t="shared" si="24"/>
        <v>Sin Valor</v>
      </c>
      <c r="Q383" s="482" t="s">
        <v>612</v>
      </c>
      <c r="R383" s="483">
        <f>IF(Q383=[1]Listas!F$4,[1]Listas!G$4,IF(Q383=[1]Listas!F$5,[1]Listas!G$5,IF(Q383=[1]Listas!F$6,[1]Listas!G$6,[1]Listas!G$7)))</f>
        <v>10</v>
      </c>
      <c r="S383" s="481">
        <f t="shared" si="25"/>
        <v>0</v>
      </c>
      <c r="T383" s="481" t="str">
        <f t="shared" si="26"/>
        <v>Mantener</v>
      </c>
      <c r="U383" s="481" t="str">
        <f>IF(S383&gt;=[1]Listas!AE$4,[1]Listas!AF$4,IF(S383&gt;=[1]Listas!AE$5,[1]Listas!AF$5,[1]Listas!AF$6))</f>
        <v>Aceptable</v>
      </c>
      <c r="V383" s="484">
        <v>1</v>
      </c>
      <c r="W383" s="484">
        <v>0</v>
      </c>
      <c r="X383" s="484">
        <v>0</v>
      </c>
      <c r="Y383" s="478" t="s">
        <v>350</v>
      </c>
      <c r="Z383" s="478" t="s">
        <v>604</v>
      </c>
      <c r="AA383" s="478"/>
      <c r="AB383" s="478" t="s">
        <v>64</v>
      </c>
      <c r="AC383" s="479" t="s">
        <v>784</v>
      </c>
      <c r="AD383" s="479" t="s">
        <v>785</v>
      </c>
      <c r="AE383" s="478" t="s">
        <v>64</v>
      </c>
    </row>
    <row r="384" spans="1:31" s="486" customFormat="1" ht="140.25" hidden="1" x14ac:dyDescent="0.2">
      <c r="A384" s="477"/>
      <c r="B384" s="477"/>
      <c r="C384" s="478" t="s">
        <v>604</v>
      </c>
      <c r="D384" s="478" t="s">
        <v>672</v>
      </c>
      <c r="E384" s="479" t="s">
        <v>673</v>
      </c>
      <c r="F384" s="478" t="s">
        <v>656</v>
      </c>
      <c r="G384" s="479" t="s">
        <v>792</v>
      </c>
      <c r="H384" s="478" t="s">
        <v>64</v>
      </c>
      <c r="I384" s="479" t="s">
        <v>675</v>
      </c>
      <c r="J384" s="478" t="s">
        <v>64</v>
      </c>
      <c r="K384" s="478" t="s">
        <v>610</v>
      </c>
      <c r="L384" s="480">
        <f>IF(K384=[1]Listas!B$4,[1]Listas!C$4,IF(K384=[1]Listas!B$5,[1]Listas!C$5,IF(K384=[1]Listas!B$6,[1]Listas!C$6,[1]Listas!C$7)))</f>
        <v>0</v>
      </c>
      <c r="M384" s="478" t="s">
        <v>665</v>
      </c>
      <c r="N384" s="480">
        <f>IF(M384=[1]Listas!D$4,[1]Listas!E$4,IF(M384=[1]Listas!D$5,[1]Listas!E$5,IF(M384=[1]Listas!D$6,[1]Listas!E$6,[1]Listas!E$7)))</f>
        <v>1</v>
      </c>
      <c r="O384" s="481">
        <f t="shared" si="23"/>
        <v>0</v>
      </c>
      <c r="P384" s="481" t="str">
        <f t="shared" si="24"/>
        <v>Sin Valor</v>
      </c>
      <c r="Q384" s="482" t="s">
        <v>676</v>
      </c>
      <c r="R384" s="483">
        <f>IF(Q384=[1]Listas!F$4,[1]Listas!G$4,IF(Q384=[1]Listas!F$5,[1]Listas!G$5,IF(Q384=[1]Listas!F$6,[1]Listas!G$6,[1]Listas!G$7)))</f>
        <v>100</v>
      </c>
      <c r="S384" s="481">
        <f t="shared" si="25"/>
        <v>0</v>
      </c>
      <c r="T384" s="481" t="str">
        <f t="shared" si="26"/>
        <v>Mantener</v>
      </c>
      <c r="U384" s="481" t="str">
        <f>IF(S384&gt;=[1]Listas!AE$4,[1]Listas!AF$4,IF(S384&gt;=[1]Listas!AE$5,[1]Listas!AF$5,[1]Listas!AF$6))</f>
        <v>Aceptable</v>
      </c>
      <c r="V384" s="484">
        <v>1</v>
      </c>
      <c r="W384" s="484">
        <v>0</v>
      </c>
      <c r="X384" s="484">
        <v>0</v>
      </c>
      <c r="Y384" s="479" t="s">
        <v>677</v>
      </c>
      <c r="Z384" s="478" t="s">
        <v>604</v>
      </c>
      <c r="AA384" s="478"/>
      <c r="AB384" s="478" t="s">
        <v>64</v>
      </c>
      <c r="AC384" s="478" t="s">
        <v>64</v>
      </c>
      <c r="AD384" s="479" t="s">
        <v>793</v>
      </c>
      <c r="AE384" s="478" t="s">
        <v>64</v>
      </c>
    </row>
    <row r="385" spans="1:31" s="486" customFormat="1" ht="51" hidden="1" x14ac:dyDescent="0.2">
      <c r="A385" s="477" t="s">
        <v>848</v>
      </c>
      <c r="B385" s="477" t="s">
        <v>603</v>
      </c>
      <c r="C385" s="478" t="s">
        <v>604</v>
      </c>
      <c r="D385" s="478" t="s">
        <v>605</v>
      </c>
      <c r="E385" s="479" t="s">
        <v>606</v>
      </c>
      <c r="F385" s="478" t="s">
        <v>607</v>
      </c>
      <c r="G385" s="479" t="s">
        <v>608</v>
      </c>
      <c r="H385" s="479" t="s">
        <v>609</v>
      </c>
      <c r="I385" s="479"/>
      <c r="J385" s="479"/>
      <c r="K385" s="478" t="s">
        <v>610</v>
      </c>
      <c r="L385" s="480">
        <f>IF(K385=[1]Listas!B$4,[1]Listas!C$4,IF(K385=[1]Listas!B$5,[1]Listas!C$5,IF(K385=[1]Listas!B$6,[1]Listas!C$6,[1]Listas!C$7)))</f>
        <v>0</v>
      </c>
      <c r="M385" s="478" t="s">
        <v>611</v>
      </c>
      <c r="N385" s="480">
        <f>IF(M385=[1]Listas!D$4,[1]Listas!E$4,IF(M385=[1]Listas!D$5,[1]Listas!E$5,IF(M385=[1]Listas!D$6,[1]Listas!E$6,[1]Listas!E$7)))</f>
        <v>3</v>
      </c>
      <c r="O385" s="481">
        <f t="shared" si="23"/>
        <v>0</v>
      </c>
      <c r="P385" s="481" t="str">
        <f t="shared" si="24"/>
        <v>Sin Valor</v>
      </c>
      <c r="Q385" s="482" t="s">
        <v>612</v>
      </c>
      <c r="R385" s="483">
        <f>IF(Q385=[1]Listas!F$4,[1]Listas!G$4,IF(Q385=[1]Listas!F$5,[1]Listas!G$5,IF(Q385=[1]Listas!F$6,[1]Listas!G$6,[1]Listas!G$7)))</f>
        <v>10</v>
      </c>
      <c r="S385" s="481">
        <f t="shared" si="25"/>
        <v>0</v>
      </c>
      <c r="T385" s="481" t="str">
        <f t="shared" si="26"/>
        <v>Mantener</v>
      </c>
      <c r="U385" s="481" t="str">
        <f>IF(S385&gt;=[1]Listas!AE$4,[1]Listas!AF$4,IF(S385&gt;=[1]Listas!AE$5,[1]Listas!AF$5,[1]Listas!AF$6))</f>
        <v>Aceptable</v>
      </c>
      <c r="V385" s="484">
        <v>1</v>
      </c>
      <c r="W385" s="484">
        <v>0</v>
      </c>
      <c r="X385" s="484">
        <v>0</v>
      </c>
      <c r="Y385" s="479" t="s">
        <v>613</v>
      </c>
      <c r="Z385" s="478" t="s">
        <v>604</v>
      </c>
      <c r="AA385" s="479"/>
      <c r="AB385" s="479"/>
      <c r="AC385" s="479"/>
      <c r="AD385" s="485" t="s">
        <v>614</v>
      </c>
      <c r="AE385" s="479"/>
    </row>
    <row r="386" spans="1:31" ht="89.25" hidden="1" x14ac:dyDescent="0.2">
      <c r="A386" s="477"/>
      <c r="B386" s="477"/>
      <c r="C386" s="478" t="s">
        <v>604</v>
      </c>
      <c r="D386" s="478" t="s">
        <v>605</v>
      </c>
      <c r="E386" s="479" t="s">
        <v>615</v>
      </c>
      <c r="F386" s="478" t="s">
        <v>607</v>
      </c>
      <c r="G386" s="479" t="s">
        <v>616</v>
      </c>
      <c r="H386" s="487" t="s">
        <v>617</v>
      </c>
      <c r="I386" s="487" t="s">
        <v>618</v>
      </c>
      <c r="J386" s="487" t="s">
        <v>619</v>
      </c>
      <c r="K386" s="478" t="s">
        <v>580</v>
      </c>
      <c r="L386" s="480">
        <f>IF(K386=[1]Listas!B$4,[1]Listas!C$4,IF(K386=[1]Listas!B$5,[1]Listas!C$5,IF(K386=[1]Listas!B$6,[1]Listas!C$6,[1]Listas!C$7)))</f>
        <v>2</v>
      </c>
      <c r="M386" s="478" t="s">
        <v>620</v>
      </c>
      <c r="N386" s="480">
        <f>IF(M386=[1]Listas!D$4,[1]Listas!E$4,IF(M386=[1]Listas!D$5,[1]Listas!E$5,IF(M386=[1]Listas!D$6,[1]Listas!E$6,[1]Listas!E$7)))</f>
        <v>4</v>
      </c>
      <c r="O386" s="481">
        <f>N386*L386</f>
        <v>8</v>
      </c>
      <c r="P386" s="481" t="str">
        <f>IF((O386&gt;=24),"Muy Alto",IF((O386&gt;=10),"Alto",IF((O386&gt;=6),"Medio",IF((O386&gt;=2),"Bajo","Sin Valor"))))</f>
        <v>Medio</v>
      </c>
      <c r="Q386" s="482" t="s">
        <v>621</v>
      </c>
      <c r="R386" s="483">
        <f>IF(Q386=[1]Listas!F$4,[1]Listas!G$4,IF(Q386=[1]Listas!F$5,[1]Listas!G$5,IF(Q386=[1]Listas!F$6,[1]Listas!G$6,[1]Listas!G$7)))</f>
        <v>60</v>
      </c>
      <c r="S386" s="481">
        <f>+R386*O386</f>
        <v>480</v>
      </c>
      <c r="T386" s="481" t="str">
        <f>IF((S386&gt;=600),"Crítico",IF((S386&gt;=150),"Corregir",IF((S386&gt;=40),"Mejorar",IF((S386&lt;=20),"Mantener"))))</f>
        <v>Corregir</v>
      </c>
      <c r="U386" s="481" t="str">
        <f>IF(S386&gt;=[1]Listas!AE$4,[1]Listas!AF$4,IF(S386&gt;=[1]Listas!AE$5,[1]Listas!AF$5,[1]Listas!AF$6))</f>
        <v>Aceptable con control</v>
      </c>
      <c r="V386" s="484">
        <v>1</v>
      </c>
      <c r="W386" s="484">
        <v>0</v>
      </c>
      <c r="X386" s="484">
        <v>0</v>
      </c>
      <c r="Y386" s="479" t="s">
        <v>622</v>
      </c>
      <c r="Z386" s="478" t="s">
        <v>604</v>
      </c>
      <c r="AA386" s="479"/>
      <c r="AB386" s="479"/>
      <c r="AC386" s="479"/>
      <c r="AD386" s="488" t="s">
        <v>623</v>
      </c>
      <c r="AE386" s="489" t="s">
        <v>624</v>
      </c>
    </row>
    <row r="387" spans="1:31" s="486" customFormat="1" ht="51" hidden="1" x14ac:dyDescent="0.2">
      <c r="A387" s="477"/>
      <c r="B387" s="477"/>
      <c r="C387" s="478" t="s">
        <v>604</v>
      </c>
      <c r="D387" s="478" t="s">
        <v>625</v>
      </c>
      <c r="E387" s="479" t="s">
        <v>626</v>
      </c>
      <c r="F387" s="478" t="s">
        <v>607</v>
      </c>
      <c r="G387" s="479" t="s">
        <v>627</v>
      </c>
      <c r="H387" s="479" t="s">
        <v>628</v>
      </c>
      <c r="I387" s="479"/>
      <c r="J387" s="479"/>
      <c r="K387" s="478" t="s">
        <v>610</v>
      </c>
      <c r="L387" s="480">
        <f>IF(K387=[1]Listas!B$4,[1]Listas!C$4,IF(K387=[1]Listas!B$5,[1]Listas!C$5,IF(K387=[1]Listas!B$6,[1]Listas!C$6,[1]Listas!C$7)))</f>
        <v>0</v>
      </c>
      <c r="M387" s="478" t="s">
        <v>620</v>
      </c>
      <c r="N387" s="480">
        <f>IF(M387=[1]Listas!D$4,[1]Listas!E$4,IF(M387=[1]Listas!D$5,[1]Listas!E$5,IF(M387=[1]Listas!D$6,[1]Listas!E$6,[1]Listas!E$7)))</f>
        <v>4</v>
      </c>
      <c r="O387" s="481">
        <f t="shared" si="23"/>
        <v>0</v>
      </c>
      <c r="P387" s="481" t="str">
        <f t="shared" si="24"/>
        <v>Sin Valor</v>
      </c>
      <c r="Q387" s="482" t="s">
        <v>612</v>
      </c>
      <c r="R387" s="483">
        <f>IF(Q387=[1]Listas!F$4,[1]Listas!G$4,IF(Q387=[1]Listas!F$5,[1]Listas!G$5,IF(Q387=[1]Listas!F$6,[1]Listas!G$6,[1]Listas!G$7)))</f>
        <v>10</v>
      </c>
      <c r="S387" s="481">
        <f t="shared" si="25"/>
        <v>0</v>
      </c>
      <c r="T387" s="481" t="str">
        <f t="shared" si="26"/>
        <v>Mantener</v>
      </c>
      <c r="U387" s="481" t="str">
        <f>IF(S387&gt;=[1]Listas!AE$4,[1]Listas!AF$4,IF(S387&gt;=[1]Listas!AE$5,[1]Listas!AF$5,[1]Listas!AF$6))</f>
        <v>Aceptable</v>
      </c>
      <c r="V387" s="484">
        <v>1</v>
      </c>
      <c r="W387" s="484">
        <v>0</v>
      </c>
      <c r="X387" s="484">
        <v>0</v>
      </c>
      <c r="Y387" s="479" t="s">
        <v>629</v>
      </c>
      <c r="Z387" s="478" t="s">
        <v>604</v>
      </c>
      <c r="AA387" s="479"/>
      <c r="AB387" s="479"/>
      <c r="AC387" s="485" t="s">
        <v>630</v>
      </c>
      <c r="AD387" s="485" t="s">
        <v>631</v>
      </c>
      <c r="AE387" s="479"/>
    </row>
    <row r="388" spans="1:31" s="486" customFormat="1" ht="38.25" hidden="1" x14ac:dyDescent="0.2">
      <c r="A388" s="477"/>
      <c r="B388" s="477"/>
      <c r="C388" s="478" t="s">
        <v>604</v>
      </c>
      <c r="D388" s="478" t="s">
        <v>632</v>
      </c>
      <c r="E388" s="479" t="s">
        <v>633</v>
      </c>
      <c r="F388" s="478" t="s">
        <v>607</v>
      </c>
      <c r="G388" s="479" t="s">
        <v>634</v>
      </c>
      <c r="H388" s="479"/>
      <c r="I388" s="479"/>
      <c r="J388" s="479" t="s">
        <v>635</v>
      </c>
      <c r="K388" s="478" t="s">
        <v>610</v>
      </c>
      <c r="L388" s="480">
        <f>IF(K388=[1]Listas!B$4,[1]Listas!C$4,IF(K388=[1]Listas!B$5,[1]Listas!C$5,IF(K388=[1]Listas!B$6,[1]Listas!C$6,[1]Listas!C$7)))</f>
        <v>0</v>
      </c>
      <c r="M388" s="478" t="s">
        <v>636</v>
      </c>
      <c r="N388" s="480">
        <f>IF(M388=[1]Listas!D$4,[1]Listas!E$4,IF(M388=[1]Listas!D$5,[1]Listas!E$5,IF(M388=[1]Listas!D$6,[1]Listas!E$6,[1]Listas!E$7)))</f>
        <v>2</v>
      </c>
      <c r="O388" s="481">
        <f t="shared" si="23"/>
        <v>0</v>
      </c>
      <c r="P388" s="481" t="str">
        <f t="shared" si="24"/>
        <v>Sin Valor</v>
      </c>
      <c r="Q388" s="482" t="s">
        <v>612</v>
      </c>
      <c r="R388" s="483">
        <f>IF(Q388=[1]Listas!F$4,[1]Listas!G$4,IF(Q388=[1]Listas!F$5,[1]Listas!G$5,IF(Q388=[1]Listas!F$6,[1]Listas!G$6,[1]Listas!G$7)))</f>
        <v>10</v>
      </c>
      <c r="S388" s="481">
        <f t="shared" si="25"/>
        <v>0</v>
      </c>
      <c r="T388" s="481" t="str">
        <f t="shared" si="26"/>
        <v>Mantener</v>
      </c>
      <c r="U388" s="481" t="str">
        <f>IF(S388&gt;=[1]Listas!AE$4,[1]Listas!AF$4,IF(S388&gt;=[1]Listas!AE$5,[1]Listas!AF$5,[1]Listas!AF$6))</f>
        <v>Aceptable</v>
      </c>
      <c r="V388" s="484">
        <v>1</v>
      </c>
      <c r="W388" s="484">
        <v>0</v>
      </c>
      <c r="X388" s="484">
        <v>0</v>
      </c>
      <c r="Y388" s="479" t="s">
        <v>637</v>
      </c>
      <c r="Z388" s="478" t="s">
        <v>604</v>
      </c>
      <c r="AA388" s="479"/>
      <c r="AB388" s="479"/>
      <c r="AC388" s="491"/>
      <c r="AD388" s="485" t="s">
        <v>638</v>
      </c>
      <c r="AE388" s="479"/>
    </row>
    <row r="389" spans="1:31" s="486" customFormat="1" ht="76.5" hidden="1" x14ac:dyDescent="0.2">
      <c r="A389" s="477"/>
      <c r="B389" s="477"/>
      <c r="C389" s="478" t="s">
        <v>604</v>
      </c>
      <c r="D389" s="478" t="s">
        <v>639</v>
      </c>
      <c r="E389" s="479" t="s">
        <v>640</v>
      </c>
      <c r="F389" s="478" t="s">
        <v>641</v>
      </c>
      <c r="G389" s="479" t="s">
        <v>642</v>
      </c>
      <c r="H389" s="479" t="s">
        <v>643</v>
      </c>
      <c r="I389" s="479" t="s">
        <v>644</v>
      </c>
      <c r="J389" s="479"/>
      <c r="K389" s="478" t="s">
        <v>580</v>
      </c>
      <c r="L389" s="480">
        <f>IF(K389=[1]Listas!B$4,[1]Listas!C$4,IF(K389=[1]Listas!B$5,[1]Listas!C$5,IF(K389=[1]Listas!B$6,[1]Listas!C$6,[1]Listas!C$7)))</f>
        <v>2</v>
      </c>
      <c r="M389" s="478" t="s">
        <v>611</v>
      </c>
      <c r="N389" s="480">
        <f>IF(M389=[1]Listas!D$4,[1]Listas!E$4,IF(M389=[1]Listas!D$5,[1]Listas!E$5,IF(M389=[1]Listas!D$6,[1]Listas!E$6,[1]Listas!E$7)))</f>
        <v>3</v>
      </c>
      <c r="O389" s="481">
        <f t="shared" si="23"/>
        <v>6</v>
      </c>
      <c r="P389" s="481" t="str">
        <f t="shared" si="24"/>
        <v>Medio</v>
      </c>
      <c r="Q389" s="482" t="s">
        <v>645</v>
      </c>
      <c r="R389" s="483">
        <f>IF(Q389=[1]Listas!F$4,[1]Listas!G$4,IF(Q389=[1]Listas!F$5,[1]Listas!G$5,IF(Q389=[1]Listas!F$6,[1]Listas!G$6,[1]Listas!G$7)))</f>
        <v>25</v>
      </c>
      <c r="S389" s="481">
        <f t="shared" si="25"/>
        <v>150</v>
      </c>
      <c r="T389" s="481" t="str">
        <f t="shared" si="26"/>
        <v>Corregir</v>
      </c>
      <c r="U389" s="481" t="str">
        <f>IF(S389&gt;=[1]Listas!AE$4,[1]Listas!AF$4,IF(S389&gt;=[1]Listas!AE$5,[1]Listas!AF$5,[1]Listas!AF$6))</f>
        <v>Aceptable con control</v>
      </c>
      <c r="V389" s="484">
        <v>1</v>
      </c>
      <c r="W389" s="484">
        <v>0</v>
      </c>
      <c r="X389" s="484">
        <v>0</v>
      </c>
      <c r="Y389" s="479" t="s">
        <v>646</v>
      </c>
      <c r="Z389" s="478" t="s">
        <v>604</v>
      </c>
      <c r="AA389" s="479"/>
      <c r="AB389" s="479"/>
      <c r="AC389" s="479"/>
      <c r="AD389" s="485" t="s">
        <v>647</v>
      </c>
      <c r="AE389" s="479"/>
    </row>
    <row r="390" spans="1:31" s="486" customFormat="1" ht="76.5" hidden="1" x14ac:dyDescent="0.2">
      <c r="A390" s="477"/>
      <c r="B390" s="477"/>
      <c r="C390" s="478" t="s">
        <v>604</v>
      </c>
      <c r="D390" s="478" t="s">
        <v>648</v>
      </c>
      <c r="E390" s="479" t="s">
        <v>649</v>
      </c>
      <c r="F390" s="478" t="s">
        <v>641</v>
      </c>
      <c r="G390" s="479" t="s">
        <v>650</v>
      </c>
      <c r="H390" s="479"/>
      <c r="I390" s="479"/>
      <c r="J390" s="479" t="s">
        <v>651</v>
      </c>
      <c r="K390" s="478" t="s">
        <v>580</v>
      </c>
      <c r="L390" s="480">
        <f>IF(K390=[1]Listas!B$4,[1]Listas!C$4,IF(K390=[1]Listas!B$5,[1]Listas!C$5,IF(K390=[1]Listas!B$6,[1]Listas!C$6,[1]Listas!C$7)))</f>
        <v>2</v>
      </c>
      <c r="M390" s="478" t="s">
        <v>611</v>
      </c>
      <c r="N390" s="480">
        <f>IF(M390=[1]Listas!D$4,[1]Listas!E$4,IF(M390=[1]Listas!D$5,[1]Listas!E$5,IF(M390=[1]Listas!D$6,[1]Listas!E$6,[1]Listas!E$7)))</f>
        <v>3</v>
      </c>
      <c r="O390" s="481">
        <f t="shared" si="23"/>
        <v>6</v>
      </c>
      <c r="P390" s="481" t="str">
        <f t="shared" si="24"/>
        <v>Medio</v>
      </c>
      <c r="Q390" s="482" t="s">
        <v>645</v>
      </c>
      <c r="R390" s="483">
        <f>IF(Q390=[1]Listas!F$4,[1]Listas!G$4,IF(Q390=[1]Listas!F$5,[1]Listas!G$5,IF(Q390=[1]Listas!F$6,[1]Listas!G$6,[1]Listas!G$7)))</f>
        <v>25</v>
      </c>
      <c r="S390" s="481">
        <f t="shared" si="25"/>
        <v>150</v>
      </c>
      <c r="T390" s="481" t="str">
        <f t="shared" si="26"/>
        <v>Corregir</v>
      </c>
      <c r="U390" s="481" t="str">
        <f>IF(S390&gt;=[1]Listas!AE$4,[1]Listas!AF$4,IF(S390&gt;=[1]Listas!AE$5,[1]Listas!AF$5,[1]Listas!AF$6))</f>
        <v>Aceptable con control</v>
      </c>
      <c r="V390" s="484">
        <v>1</v>
      </c>
      <c r="W390" s="484">
        <v>0</v>
      </c>
      <c r="X390" s="484">
        <v>0</v>
      </c>
      <c r="Y390" s="479" t="s">
        <v>652</v>
      </c>
      <c r="Z390" s="478" t="s">
        <v>63</v>
      </c>
      <c r="AA390" s="479"/>
      <c r="AB390" s="479"/>
      <c r="AC390" s="479"/>
      <c r="AD390" s="485" t="s">
        <v>647</v>
      </c>
      <c r="AE390" s="479"/>
    </row>
    <row r="391" spans="1:31" s="486" customFormat="1" ht="38.25" hidden="1" x14ac:dyDescent="0.2">
      <c r="A391" s="477"/>
      <c r="B391" s="477"/>
      <c r="C391" s="478" t="s">
        <v>604</v>
      </c>
      <c r="D391" s="478" t="s">
        <v>654</v>
      </c>
      <c r="E391" s="479" t="s">
        <v>655</v>
      </c>
      <c r="F391" s="478" t="s">
        <v>656</v>
      </c>
      <c r="G391" s="479" t="s">
        <v>657</v>
      </c>
      <c r="H391" s="479" t="s">
        <v>658</v>
      </c>
      <c r="I391" s="479"/>
      <c r="J391" s="479"/>
      <c r="K391" s="478" t="s">
        <v>610</v>
      </c>
      <c r="L391" s="480">
        <f>IF(K391=[1]Listas!B$4,[1]Listas!C$4,IF(K391=[1]Listas!B$5,[1]Listas!C$5,IF(K391=[1]Listas!B$6,[1]Listas!C$6,[1]Listas!C$7)))</f>
        <v>0</v>
      </c>
      <c r="M391" s="478" t="s">
        <v>611</v>
      </c>
      <c r="N391" s="480">
        <f>IF(M391=[1]Listas!D$4,[1]Listas!E$4,IF(M391=[1]Listas!D$5,[1]Listas!E$5,IF(M391=[1]Listas!D$6,[1]Listas!E$6,[1]Listas!E$7)))</f>
        <v>3</v>
      </c>
      <c r="O391" s="481">
        <f t="shared" si="23"/>
        <v>0</v>
      </c>
      <c r="P391" s="481" t="str">
        <f t="shared" si="24"/>
        <v>Sin Valor</v>
      </c>
      <c r="Q391" s="482" t="s">
        <v>645</v>
      </c>
      <c r="R391" s="483">
        <f>IF(Q391=[1]Listas!F$4,[1]Listas!G$4,IF(Q391=[1]Listas!F$5,[1]Listas!G$5,IF(Q391=[1]Listas!F$6,[1]Listas!G$6,[1]Listas!G$7)))</f>
        <v>25</v>
      </c>
      <c r="S391" s="481">
        <f t="shared" si="25"/>
        <v>0</v>
      </c>
      <c r="T391" s="481" t="str">
        <f t="shared" si="26"/>
        <v>Mantener</v>
      </c>
      <c r="U391" s="481" t="str">
        <f>IF(S391&gt;=[1]Listas!AE$4,[1]Listas!AF$4,IF(S391&gt;=[1]Listas!AE$5,[1]Listas!AF$5,[1]Listas!AF$6))</f>
        <v>Aceptable</v>
      </c>
      <c r="V391" s="484">
        <v>1</v>
      </c>
      <c r="W391" s="484">
        <v>0</v>
      </c>
      <c r="X391" s="484">
        <v>0</v>
      </c>
      <c r="Y391" s="479" t="s">
        <v>659</v>
      </c>
      <c r="Z391" s="478" t="s">
        <v>63</v>
      </c>
      <c r="AA391" s="479"/>
      <c r="AB391" s="479"/>
      <c r="AC391" s="491"/>
      <c r="AD391" s="479" t="s">
        <v>660</v>
      </c>
      <c r="AE391" s="491"/>
    </row>
    <row r="392" spans="1:31" s="486" customFormat="1" ht="38.25" hidden="1" x14ac:dyDescent="0.2">
      <c r="A392" s="477"/>
      <c r="B392" s="477"/>
      <c r="C392" s="478" t="s">
        <v>604</v>
      </c>
      <c r="D392" s="478" t="s">
        <v>661</v>
      </c>
      <c r="E392" s="479" t="s">
        <v>662</v>
      </c>
      <c r="F392" s="478" t="s">
        <v>663</v>
      </c>
      <c r="G392" s="479" t="s">
        <v>664</v>
      </c>
      <c r="H392" s="479"/>
      <c r="I392" s="479"/>
      <c r="J392" s="479"/>
      <c r="K392" s="478" t="s">
        <v>610</v>
      </c>
      <c r="L392" s="480">
        <f>IF(K392=[1]Listas!B$4,[1]Listas!C$4,IF(K392=[1]Listas!B$5,[1]Listas!C$5,IF(K392=[1]Listas!B$6,[1]Listas!C$6,[1]Listas!C$7)))</f>
        <v>0</v>
      </c>
      <c r="M392" s="478" t="s">
        <v>665</v>
      </c>
      <c r="N392" s="480">
        <f>IF(M392=[1]Listas!D$4,[1]Listas!E$4,IF(M392=[1]Listas!D$5,[1]Listas!E$5,IF(M392=[1]Listas!D$6,[1]Listas!E$6,[1]Listas!E$7)))</f>
        <v>1</v>
      </c>
      <c r="O392" s="481">
        <f t="shared" si="23"/>
        <v>0</v>
      </c>
      <c r="P392" s="481" t="str">
        <f t="shared" si="24"/>
        <v>Sin Valor</v>
      </c>
      <c r="Q392" s="482" t="s">
        <v>612</v>
      </c>
      <c r="R392" s="483">
        <f>IF(Q392=[1]Listas!F$4,[1]Listas!G$4,IF(Q392=[1]Listas!F$5,[1]Listas!G$5,IF(Q392=[1]Listas!F$6,[1]Listas!G$6,[1]Listas!G$7)))</f>
        <v>10</v>
      </c>
      <c r="S392" s="481">
        <f t="shared" si="25"/>
        <v>0</v>
      </c>
      <c r="T392" s="481" t="str">
        <f t="shared" si="26"/>
        <v>Mantener</v>
      </c>
      <c r="U392" s="481" t="str">
        <f>IF(S392&gt;=[1]Listas!AE$4,[1]Listas!AF$4,IF(S392&gt;=[1]Listas!AE$5,[1]Listas!AF$5,[1]Listas!AF$6))</f>
        <v>Aceptable</v>
      </c>
      <c r="V392" s="484">
        <v>1</v>
      </c>
      <c r="W392" s="484">
        <v>0</v>
      </c>
      <c r="X392" s="484">
        <v>0</v>
      </c>
      <c r="Y392" s="479" t="s">
        <v>664</v>
      </c>
      <c r="Z392" s="478" t="s">
        <v>604</v>
      </c>
      <c r="AA392" s="479"/>
      <c r="AB392" s="479"/>
      <c r="AC392" s="479"/>
      <c r="AD392" s="479" t="s">
        <v>666</v>
      </c>
      <c r="AE392" s="479"/>
    </row>
    <row r="393" spans="1:31" s="486" customFormat="1" ht="38.25" hidden="1" x14ac:dyDescent="0.2">
      <c r="A393" s="477"/>
      <c r="B393" s="477"/>
      <c r="C393" s="478" t="s">
        <v>604</v>
      </c>
      <c r="D393" s="478" t="s">
        <v>667</v>
      </c>
      <c r="E393" s="479" t="s">
        <v>668</v>
      </c>
      <c r="F393" s="478" t="s">
        <v>663</v>
      </c>
      <c r="G393" s="479" t="s">
        <v>669</v>
      </c>
      <c r="H393" s="479"/>
      <c r="I393" s="479" t="s">
        <v>670</v>
      </c>
      <c r="J393" s="479"/>
      <c r="K393" s="478" t="s">
        <v>610</v>
      </c>
      <c r="L393" s="480">
        <f>IF(K393=[1]Listas!B$4,[1]Listas!C$4,IF(K393=[1]Listas!B$5,[1]Listas!C$5,IF(K393=[1]Listas!B$6,[1]Listas!C$6,[1]Listas!C$7)))</f>
        <v>0</v>
      </c>
      <c r="M393" s="478" t="s">
        <v>665</v>
      </c>
      <c r="N393" s="480">
        <f>IF(M393=[1]Listas!D$4,[1]Listas!E$4,IF(M393=[1]Listas!D$5,[1]Listas!E$5,IF(M393=[1]Listas!D$6,[1]Listas!E$6,[1]Listas!E$7)))</f>
        <v>1</v>
      </c>
      <c r="O393" s="481">
        <f t="shared" si="23"/>
        <v>0</v>
      </c>
      <c r="P393" s="481" t="str">
        <f t="shared" si="24"/>
        <v>Sin Valor</v>
      </c>
      <c r="Q393" s="482" t="s">
        <v>612</v>
      </c>
      <c r="R393" s="483">
        <f>IF(Q393=[1]Listas!F$4,[1]Listas!G$4,IF(Q393=[1]Listas!F$5,[1]Listas!G$5,IF(Q393=[1]Listas!F$6,[1]Listas!G$6,[1]Listas!G$7)))</f>
        <v>10</v>
      </c>
      <c r="S393" s="481">
        <f t="shared" si="25"/>
        <v>0</v>
      </c>
      <c r="T393" s="481" t="str">
        <f t="shared" si="26"/>
        <v>Mantener</v>
      </c>
      <c r="U393" s="481" t="str">
        <f>IF(S393&gt;=[1]Listas!AE$4,[1]Listas!AF$4,IF(S393&gt;=[1]Listas!AE$5,[1]Listas!AF$5,[1]Listas!AF$6))</f>
        <v>Aceptable</v>
      </c>
      <c r="V393" s="484">
        <v>1</v>
      </c>
      <c r="W393" s="484">
        <v>0</v>
      </c>
      <c r="X393" s="484">
        <v>0</v>
      </c>
      <c r="Y393" s="479" t="s">
        <v>669</v>
      </c>
      <c r="Z393" s="478" t="s">
        <v>604</v>
      </c>
      <c r="AA393" s="479"/>
      <c r="AB393" s="479"/>
      <c r="AC393" s="479"/>
      <c r="AD393" s="479"/>
      <c r="AE393" s="479"/>
    </row>
    <row r="394" spans="1:31" s="486" customFormat="1" ht="51" hidden="1" x14ac:dyDescent="0.2">
      <c r="A394" s="477"/>
      <c r="B394" s="477"/>
      <c r="C394" s="478" t="s">
        <v>604</v>
      </c>
      <c r="D394" s="478" t="s">
        <v>672</v>
      </c>
      <c r="E394" s="479" t="s">
        <v>673</v>
      </c>
      <c r="F394" s="478" t="s">
        <v>656</v>
      </c>
      <c r="G394" s="479" t="s">
        <v>674</v>
      </c>
      <c r="H394" s="479"/>
      <c r="I394" s="479" t="s">
        <v>675</v>
      </c>
      <c r="J394" s="479"/>
      <c r="K394" s="478" t="s">
        <v>610</v>
      </c>
      <c r="L394" s="480">
        <f>IF(K394=[1]Listas!B$4,[1]Listas!C$4,IF(K394=[1]Listas!B$5,[1]Listas!C$5,IF(K394=[1]Listas!B$6,[1]Listas!C$6,[1]Listas!C$7)))</f>
        <v>0</v>
      </c>
      <c r="M394" s="478" t="s">
        <v>665</v>
      </c>
      <c r="N394" s="480">
        <f>IF(M394=[1]Listas!D$4,[1]Listas!E$4,IF(M394=[1]Listas!D$5,[1]Listas!E$5,IF(M394=[1]Listas!D$6,[1]Listas!E$6,[1]Listas!E$7)))</f>
        <v>1</v>
      </c>
      <c r="O394" s="481">
        <f t="shared" si="23"/>
        <v>0</v>
      </c>
      <c r="P394" s="481" t="str">
        <f t="shared" si="24"/>
        <v>Sin Valor</v>
      </c>
      <c r="Q394" s="482" t="s">
        <v>676</v>
      </c>
      <c r="R394" s="483">
        <f>IF(Q394=[1]Listas!F$4,[1]Listas!G$4,IF(Q394=[1]Listas!F$5,[1]Listas!G$5,IF(Q394=[1]Listas!F$6,[1]Listas!G$6,[1]Listas!G$7)))</f>
        <v>100</v>
      </c>
      <c r="S394" s="481">
        <f t="shared" si="25"/>
        <v>0</v>
      </c>
      <c r="T394" s="481" t="str">
        <f t="shared" si="26"/>
        <v>Mantener</v>
      </c>
      <c r="U394" s="481" t="str">
        <f>IF(S394&gt;=[1]Listas!AE$4,[1]Listas!AF$4,IF(S394&gt;=[1]Listas!AE$5,[1]Listas!AF$5,[1]Listas!AF$6))</f>
        <v>Aceptable</v>
      </c>
      <c r="V394" s="484">
        <v>1</v>
      </c>
      <c r="W394" s="484">
        <v>0</v>
      </c>
      <c r="X394" s="484">
        <v>0</v>
      </c>
      <c r="Y394" s="479" t="s">
        <v>677</v>
      </c>
      <c r="Z394" s="478" t="s">
        <v>604</v>
      </c>
      <c r="AA394" s="479"/>
      <c r="AB394" s="479"/>
      <c r="AC394" s="479"/>
      <c r="AD394" s="479" t="s">
        <v>678</v>
      </c>
      <c r="AE394" s="479"/>
    </row>
    <row r="395" spans="1:31" ht="76.5" hidden="1" x14ac:dyDescent="0.2">
      <c r="A395" s="477" t="s">
        <v>849</v>
      </c>
      <c r="B395" s="477" t="s">
        <v>603</v>
      </c>
      <c r="C395" s="478" t="s">
        <v>604</v>
      </c>
      <c r="D395" s="478" t="s">
        <v>605</v>
      </c>
      <c r="E395" s="479" t="s">
        <v>606</v>
      </c>
      <c r="F395" s="478" t="s">
        <v>607</v>
      </c>
      <c r="G395" s="479" t="s">
        <v>608</v>
      </c>
      <c r="H395" s="479" t="s">
        <v>680</v>
      </c>
      <c r="I395" s="479"/>
      <c r="J395" s="479"/>
      <c r="K395" s="478" t="s">
        <v>610</v>
      </c>
      <c r="L395" s="480">
        <f>IF(K395=[1]Listas!B$4,[1]Listas!C$4,IF(K395=[1]Listas!B$5,[1]Listas!C$5,IF(K395=[1]Listas!B$6,[1]Listas!C$6,[1]Listas!C$7)))</f>
        <v>0</v>
      </c>
      <c r="M395" s="478" t="s">
        <v>611</v>
      </c>
      <c r="N395" s="480">
        <f>IF(M395=[1]Listas!D$4,[1]Listas!E$4,IF(M395=[1]Listas!D$5,[1]Listas!E$5,IF(M395=[1]Listas!D$6,[1]Listas!E$6,[1]Listas!E$7)))</f>
        <v>3</v>
      </c>
      <c r="O395" s="481">
        <f t="shared" si="23"/>
        <v>0</v>
      </c>
      <c r="P395" s="481" t="str">
        <f t="shared" si="24"/>
        <v>Sin Valor</v>
      </c>
      <c r="Q395" s="482" t="s">
        <v>612</v>
      </c>
      <c r="R395" s="483">
        <f>IF(Q395=[1]Listas!F$4,[1]Listas!G$4,IF(Q395=[1]Listas!F$5,[1]Listas!G$5,IF(Q395=[1]Listas!F$6,[1]Listas!G$6,[1]Listas!G$7)))</f>
        <v>10</v>
      </c>
      <c r="S395" s="481">
        <f t="shared" si="25"/>
        <v>0</v>
      </c>
      <c r="T395" s="481" t="str">
        <f t="shared" si="26"/>
        <v>Mantener</v>
      </c>
      <c r="U395" s="481" t="str">
        <f>IF(S395&gt;=[1]Listas!AE$4,[1]Listas!AF$4,IF(S395&gt;=[1]Listas!AE$5,[1]Listas!AF$5,[1]Listas!AF$6))</f>
        <v>Aceptable</v>
      </c>
      <c r="V395" s="484">
        <v>1</v>
      </c>
      <c r="W395" s="484">
        <v>0</v>
      </c>
      <c r="X395" s="484">
        <v>0</v>
      </c>
      <c r="Y395" s="479" t="s">
        <v>613</v>
      </c>
      <c r="Z395" s="478" t="s">
        <v>604</v>
      </c>
      <c r="AA395" s="479"/>
      <c r="AB395" s="479"/>
      <c r="AC395" s="479"/>
      <c r="AD395" s="485" t="s">
        <v>614</v>
      </c>
      <c r="AE395" s="479"/>
    </row>
    <row r="396" spans="1:31" ht="89.25" hidden="1" x14ac:dyDescent="0.2">
      <c r="A396" s="477"/>
      <c r="B396" s="477"/>
      <c r="C396" s="478" t="s">
        <v>604</v>
      </c>
      <c r="D396" s="478" t="s">
        <v>605</v>
      </c>
      <c r="E396" s="479" t="s">
        <v>615</v>
      </c>
      <c r="F396" s="478" t="s">
        <v>607</v>
      </c>
      <c r="G396" s="479" t="s">
        <v>616</v>
      </c>
      <c r="H396" s="487" t="s">
        <v>617</v>
      </c>
      <c r="I396" s="487" t="s">
        <v>618</v>
      </c>
      <c r="J396" s="487" t="s">
        <v>619</v>
      </c>
      <c r="K396" s="478" t="s">
        <v>580</v>
      </c>
      <c r="L396" s="480">
        <f>IF(K396=[1]Listas!B$4,[1]Listas!C$4,IF(K396=[1]Listas!B$5,[1]Listas!C$5,IF(K396=[1]Listas!B$6,[1]Listas!C$6,[1]Listas!C$7)))</f>
        <v>2</v>
      </c>
      <c r="M396" s="478" t="s">
        <v>620</v>
      </c>
      <c r="N396" s="480">
        <f>IF(M396=[1]Listas!D$4,[1]Listas!E$4,IF(M396=[1]Listas!D$5,[1]Listas!E$5,IF(M396=[1]Listas!D$6,[1]Listas!E$6,[1]Listas!E$7)))</f>
        <v>4</v>
      </c>
      <c r="O396" s="481">
        <f>N396*L396</f>
        <v>8</v>
      </c>
      <c r="P396" s="481" t="str">
        <f>IF((O396&gt;=24),"Muy Alto",IF((O396&gt;=10),"Alto",IF((O396&gt;=6),"Medio",IF((O396&gt;=2),"Bajo","Sin Valor"))))</f>
        <v>Medio</v>
      </c>
      <c r="Q396" s="482" t="s">
        <v>621</v>
      </c>
      <c r="R396" s="483">
        <f>IF(Q396=[1]Listas!F$4,[1]Listas!G$4,IF(Q396=[1]Listas!F$5,[1]Listas!G$5,IF(Q396=[1]Listas!F$6,[1]Listas!G$6,[1]Listas!G$7)))</f>
        <v>60</v>
      </c>
      <c r="S396" s="481">
        <f>+R396*O396</f>
        <v>480</v>
      </c>
      <c r="T396" s="481" t="str">
        <f>IF((S396&gt;=600),"Crítico",IF((S396&gt;=150),"Corregir",IF((S396&gt;=40),"Mejorar",IF((S396&lt;=20),"Mantener"))))</f>
        <v>Corregir</v>
      </c>
      <c r="U396" s="481" t="str">
        <f>IF(S396&gt;=[1]Listas!AE$4,[1]Listas!AF$4,IF(S396&gt;=[1]Listas!AE$5,[1]Listas!AF$5,[1]Listas!AF$6))</f>
        <v>Aceptable con control</v>
      </c>
      <c r="V396" s="484">
        <v>1</v>
      </c>
      <c r="W396" s="484">
        <v>0</v>
      </c>
      <c r="X396" s="484">
        <v>0</v>
      </c>
      <c r="Y396" s="479" t="s">
        <v>622</v>
      </c>
      <c r="Z396" s="478" t="s">
        <v>604</v>
      </c>
      <c r="AA396" s="479"/>
      <c r="AB396" s="479"/>
      <c r="AC396" s="479"/>
      <c r="AD396" s="488" t="s">
        <v>623</v>
      </c>
      <c r="AE396" s="489" t="s">
        <v>624</v>
      </c>
    </row>
    <row r="397" spans="1:31" ht="51" hidden="1" x14ac:dyDescent="0.2">
      <c r="A397" s="477"/>
      <c r="B397" s="477"/>
      <c r="C397" s="478" t="s">
        <v>604</v>
      </c>
      <c r="D397" s="478" t="s">
        <v>625</v>
      </c>
      <c r="E397" s="479" t="s">
        <v>626</v>
      </c>
      <c r="F397" s="478" t="s">
        <v>607</v>
      </c>
      <c r="G397" s="479" t="s">
        <v>627</v>
      </c>
      <c r="H397" s="479" t="s">
        <v>628</v>
      </c>
      <c r="I397" s="479"/>
      <c r="J397" s="479"/>
      <c r="K397" s="478" t="s">
        <v>580</v>
      </c>
      <c r="L397" s="480">
        <f>IF(K397=[1]Listas!B$4,[1]Listas!C$4,IF(K397=[1]Listas!B$5,[1]Listas!C$5,IF(K397=[1]Listas!B$6,[1]Listas!C$6,[1]Listas!C$7)))</f>
        <v>2</v>
      </c>
      <c r="M397" s="478" t="s">
        <v>620</v>
      </c>
      <c r="N397" s="480">
        <f>IF(M397=[1]Listas!D$4,[1]Listas!E$4,IF(M397=[1]Listas!D$5,[1]Listas!E$5,IF(M397=[1]Listas!D$6,[1]Listas!E$6,[1]Listas!E$7)))</f>
        <v>4</v>
      </c>
      <c r="O397" s="481">
        <f t="shared" si="23"/>
        <v>8</v>
      </c>
      <c r="P397" s="481" t="str">
        <f t="shared" si="24"/>
        <v>Medio</v>
      </c>
      <c r="Q397" s="482" t="s">
        <v>645</v>
      </c>
      <c r="R397" s="483">
        <f>IF(Q397=[1]Listas!F$4,[1]Listas!G$4,IF(Q397=[1]Listas!F$5,[1]Listas!G$5,IF(Q397=[1]Listas!F$6,[1]Listas!G$6,[1]Listas!G$7)))</f>
        <v>25</v>
      </c>
      <c r="S397" s="481">
        <f t="shared" si="25"/>
        <v>200</v>
      </c>
      <c r="T397" s="481" t="str">
        <f t="shared" si="26"/>
        <v>Corregir</v>
      </c>
      <c r="U397" s="481" t="str">
        <f>IF(S397&gt;=[1]Listas!AE$4,[1]Listas!AF$4,IF(S397&gt;=[1]Listas!AE$5,[1]Listas!AF$5,[1]Listas!AF$6))</f>
        <v>Aceptable con control</v>
      </c>
      <c r="V397" s="484">
        <v>1</v>
      </c>
      <c r="W397" s="484">
        <v>0</v>
      </c>
      <c r="X397" s="484">
        <v>0</v>
      </c>
      <c r="Y397" s="479" t="s">
        <v>629</v>
      </c>
      <c r="Z397" s="478" t="s">
        <v>604</v>
      </c>
      <c r="AA397" s="479"/>
      <c r="AB397" s="479"/>
      <c r="AC397" s="485" t="s">
        <v>630</v>
      </c>
      <c r="AD397" s="485" t="s">
        <v>631</v>
      </c>
      <c r="AE397" s="479"/>
    </row>
    <row r="398" spans="1:31" ht="63.75" hidden="1" x14ac:dyDescent="0.2">
      <c r="A398" s="477"/>
      <c r="B398" s="477"/>
      <c r="C398" s="478" t="s">
        <v>604</v>
      </c>
      <c r="D398" s="478" t="s">
        <v>681</v>
      </c>
      <c r="E398" s="479" t="s">
        <v>682</v>
      </c>
      <c r="F398" s="478" t="s">
        <v>607</v>
      </c>
      <c r="G398" s="479" t="s">
        <v>634</v>
      </c>
      <c r="H398" s="479"/>
      <c r="I398" s="479"/>
      <c r="J398" s="479"/>
      <c r="K398" s="478" t="s">
        <v>610</v>
      </c>
      <c r="L398" s="480">
        <f>IF(K398=[1]Listas!B$4,[1]Listas!C$4,IF(K398=[1]Listas!B$5,[1]Listas!C$5,IF(K398=[1]Listas!B$6,[1]Listas!C$6,[1]Listas!C$7)))</f>
        <v>0</v>
      </c>
      <c r="M398" s="478" t="s">
        <v>636</v>
      </c>
      <c r="N398" s="480">
        <f>IF(M398=[1]Listas!D$4,[1]Listas!E$4,IF(M398=[1]Listas!D$5,[1]Listas!E$5,IF(M398=[1]Listas!D$6,[1]Listas!E$6,[1]Listas!E$7)))</f>
        <v>2</v>
      </c>
      <c r="O398" s="481">
        <f t="shared" si="23"/>
        <v>0</v>
      </c>
      <c r="P398" s="481" t="str">
        <f t="shared" si="24"/>
        <v>Sin Valor</v>
      </c>
      <c r="Q398" s="482" t="s">
        <v>645</v>
      </c>
      <c r="R398" s="483">
        <f>IF(Q398=[1]Listas!F$4,[1]Listas!G$4,IF(Q398=[1]Listas!F$5,[1]Listas!G$5,IF(Q398=[1]Listas!F$6,[1]Listas!G$6,[1]Listas!G$7)))</f>
        <v>25</v>
      </c>
      <c r="S398" s="481">
        <f t="shared" si="25"/>
        <v>0</v>
      </c>
      <c r="T398" s="481" t="str">
        <f t="shared" si="26"/>
        <v>Mantener</v>
      </c>
      <c r="U398" s="481" t="str">
        <f>IF(S398&gt;=[1]Listas!AE$4,[1]Listas!AF$4,IF(S398&gt;=[1]Listas!AE$5,[1]Listas!AF$5,[1]Listas!AF$6))</f>
        <v>Aceptable</v>
      </c>
      <c r="V398" s="484">
        <v>1</v>
      </c>
      <c r="W398" s="484">
        <v>0</v>
      </c>
      <c r="X398" s="484">
        <v>0</v>
      </c>
      <c r="Y398" s="479" t="s">
        <v>637</v>
      </c>
      <c r="Z398" s="478" t="s">
        <v>604</v>
      </c>
      <c r="AA398" s="479"/>
      <c r="AB398" s="479"/>
      <c r="AC398" s="491"/>
      <c r="AD398" s="485" t="s">
        <v>638</v>
      </c>
      <c r="AE398" s="479"/>
    </row>
    <row r="399" spans="1:31" ht="76.5" hidden="1" x14ac:dyDescent="0.2">
      <c r="A399" s="477"/>
      <c r="B399" s="477"/>
      <c r="C399" s="478" t="s">
        <v>604</v>
      </c>
      <c r="D399" s="478" t="s">
        <v>639</v>
      </c>
      <c r="E399" s="479" t="s">
        <v>683</v>
      </c>
      <c r="F399" s="478" t="s">
        <v>641</v>
      </c>
      <c r="G399" s="479" t="s">
        <v>642</v>
      </c>
      <c r="H399" s="479" t="s">
        <v>643</v>
      </c>
      <c r="I399" s="479" t="s">
        <v>644</v>
      </c>
      <c r="J399" s="479" t="s">
        <v>651</v>
      </c>
      <c r="K399" s="478" t="s">
        <v>580</v>
      </c>
      <c r="L399" s="480">
        <f>IF(K399=[1]Listas!B$4,[1]Listas!C$4,IF(K399=[1]Listas!B$5,[1]Listas!C$5,IF(K399=[1]Listas!B$6,[1]Listas!C$6,[1]Listas!C$7)))</f>
        <v>2</v>
      </c>
      <c r="M399" s="478" t="s">
        <v>620</v>
      </c>
      <c r="N399" s="480">
        <f>IF(M399=[1]Listas!D$4,[1]Listas!E$4,IF(M399=[1]Listas!D$5,[1]Listas!E$5,IF(M399=[1]Listas!D$6,[1]Listas!E$6,[1]Listas!E$7)))</f>
        <v>4</v>
      </c>
      <c r="O399" s="481">
        <f t="shared" si="23"/>
        <v>8</v>
      </c>
      <c r="P399" s="481" t="str">
        <f t="shared" si="24"/>
        <v>Medio</v>
      </c>
      <c r="Q399" s="482" t="s">
        <v>645</v>
      </c>
      <c r="R399" s="483">
        <f>IF(Q399=[1]Listas!F$4,[1]Listas!G$4,IF(Q399=[1]Listas!F$5,[1]Listas!G$5,IF(Q399=[1]Listas!F$6,[1]Listas!G$6,[1]Listas!G$7)))</f>
        <v>25</v>
      </c>
      <c r="S399" s="481">
        <f t="shared" si="25"/>
        <v>200</v>
      </c>
      <c r="T399" s="481" t="str">
        <f t="shared" si="26"/>
        <v>Corregir</v>
      </c>
      <c r="U399" s="481" t="str">
        <f>IF(S399&gt;=[1]Listas!AE$4,[1]Listas!AF$4,IF(S399&gt;=[1]Listas!AE$5,[1]Listas!AF$5,[1]Listas!AF$6))</f>
        <v>Aceptable con control</v>
      </c>
      <c r="V399" s="484">
        <v>1</v>
      </c>
      <c r="W399" s="484">
        <v>0</v>
      </c>
      <c r="X399" s="484">
        <v>0</v>
      </c>
      <c r="Y399" s="479" t="s">
        <v>646</v>
      </c>
      <c r="Z399" s="478" t="s">
        <v>604</v>
      </c>
      <c r="AA399" s="479"/>
      <c r="AB399" s="479"/>
      <c r="AC399" s="479" t="s">
        <v>684</v>
      </c>
      <c r="AD399" s="485" t="s">
        <v>647</v>
      </c>
      <c r="AE399" s="479"/>
    </row>
    <row r="400" spans="1:31" ht="76.5" hidden="1" x14ac:dyDescent="0.2">
      <c r="A400" s="477"/>
      <c r="B400" s="477"/>
      <c r="C400" s="478" t="s">
        <v>604</v>
      </c>
      <c r="D400" s="478" t="s">
        <v>648</v>
      </c>
      <c r="E400" s="479" t="s">
        <v>685</v>
      </c>
      <c r="F400" s="478" t="s">
        <v>641</v>
      </c>
      <c r="G400" s="479" t="s">
        <v>650</v>
      </c>
      <c r="H400" s="479"/>
      <c r="I400" s="479" t="s">
        <v>686</v>
      </c>
      <c r="J400" s="479" t="s">
        <v>651</v>
      </c>
      <c r="K400" s="478" t="s">
        <v>580</v>
      </c>
      <c r="L400" s="480">
        <f>IF(K400=[1]Listas!B$4,[1]Listas!C$4,IF(K400=[1]Listas!B$5,[1]Listas!C$5,IF(K400=[1]Listas!B$6,[1]Listas!C$6,[1]Listas!C$7)))</f>
        <v>2</v>
      </c>
      <c r="M400" s="478" t="s">
        <v>620</v>
      </c>
      <c r="N400" s="480">
        <f>IF(M400=[1]Listas!D$4,[1]Listas!E$4,IF(M400=[1]Listas!D$5,[1]Listas!E$5,IF(M400=[1]Listas!D$6,[1]Listas!E$6,[1]Listas!E$7)))</f>
        <v>4</v>
      </c>
      <c r="O400" s="481">
        <f t="shared" si="23"/>
        <v>8</v>
      </c>
      <c r="P400" s="481" t="str">
        <f t="shared" si="24"/>
        <v>Medio</v>
      </c>
      <c r="Q400" s="482" t="s">
        <v>645</v>
      </c>
      <c r="R400" s="483">
        <f>IF(Q400=[1]Listas!F$4,[1]Listas!G$4,IF(Q400=[1]Listas!F$5,[1]Listas!G$5,IF(Q400=[1]Listas!F$6,[1]Listas!G$6,[1]Listas!G$7)))</f>
        <v>25</v>
      </c>
      <c r="S400" s="481">
        <f t="shared" si="25"/>
        <v>200</v>
      </c>
      <c r="T400" s="481" t="str">
        <f t="shared" si="26"/>
        <v>Corregir</v>
      </c>
      <c r="U400" s="481" t="str">
        <f>IF(S400&gt;=[1]Listas!AE$4,[1]Listas!AF$4,IF(S400&gt;=[1]Listas!AE$5,[1]Listas!AF$5,[1]Listas!AF$6))</f>
        <v>Aceptable con control</v>
      </c>
      <c r="V400" s="484">
        <v>1</v>
      </c>
      <c r="W400" s="484">
        <v>0</v>
      </c>
      <c r="X400" s="484">
        <v>0</v>
      </c>
      <c r="Y400" s="479" t="s">
        <v>652</v>
      </c>
      <c r="Z400" s="478" t="s">
        <v>63</v>
      </c>
      <c r="AA400" s="479"/>
      <c r="AB400" s="479"/>
      <c r="AC400" s="491"/>
      <c r="AD400" s="485" t="s">
        <v>647</v>
      </c>
      <c r="AE400" s="479"/>
    </row>
    <row r="401" spans="1:31" ht="38.25" hidden="1" x14ac:dyDescent="0.2">
      <c r="A401" s="477"/>
      <c r="B401" s="477"/>
      <c r="C401" s="478" t="s">
        <v>604</v>
      </c>
      <c r="D401" s="478" t="s">
        <v>654</v>
      </c>
      <c r="E401" s="479" t="s">
        <v>655</v>
      </c>
      <c r="F401" s="478" t="s">
        <v>656</v>
      </c>
      <c r="G401" s="479" t="s">
        <v>657</v>
      </c>
      <c r="H401" s="479" t="s">
        <v>658</v>
      </c>
      <c r="I401" s="479"/>
      <c r="J401" s="479"/>
      <c r="K401" s="478" t="s">
        <v>580</v>
      </c>
      <c r="L401" s="480">
        <f>IF(K401=[1]Listas!B$4,[1]Listas!C$4,IF(K401=[1]Listas!B$5,[1]Listas!C$5,IF(K401=[1]Listas!B$6,[1]Listas!C$6,[1]Listas!C$7)))</f>
        <v>2</v>
      </c>
      <c r="M401" s="478" t="s">
        <v>611</v>
      </c>
      <c r="N401" s="480">
        <f>IF(M401=[1]Listas!D$4,[1]Listas!E$4,IF(M401=[1]Listas!D$5,[1]Listas!E$5,IF(M401=[1]Listas!D$6,[1]Listas!E$6,[1]Listas!E$7)))</f>
        <v>3</v>
      </c>
      <c r="O401" s="481">
        <f t="shared" si="23"/>
        <v>6</v>
      </c>
      <c r="P401" s="481" t="str">
        <f t="shared" si="24"/>
        <v>Medio</v>
      </c>
      <c r="Q401" s="482" t="s">
        <v>645</v>
      </c>
      <c r="R401" s="483">
        <f>IF(Q401=[1]Listas!F$4,[1]Listas!G$4,IF(Q401=[1]Listas!F$5,[1]Listas!G$5,IF(Q401=[1]Listas!F$6,[1]Listas!G$6,[1]Listas!G$7)))</f>
        <v>25</v>
      </c>
      <c r="S401" s="481">
        <f t="shared" si="25"/>
        <v>150</v>
      </c>
      <c r="T401" s="481" t="str">
        <f t="shared" si="26"/>
        <v>Corregir</v>
      </c>
      <c r="U401" s="481" t="str">
        <f>IF(S401&gt;=[1]Listas!AE$4,[1]Listas!AF$4,IF(S401&gt;=[1]Listas!AE$5,[1]Listas!AF$5,[1]Listas!AF$6))</f>
        <v>Aceptable con control</v>
      </c>
      <c r="V401" s="484">
        <v>1</v>
      </c>
      <c r="W401" s="484">
        <v>0</v>
      </c>
      <c r="X401" s="484">
        <v>0</v>
      </c>
      <c r="Y401" s="479" t="s">
        <v>659</v>
      </c>
      <c r="Z401" s="478" t="s">
        <v>63</v>
      </c>
      <c r="AA401" s="479"/>
      <c r="AB401" s="479"/>
      <c r="AC401" s="491"/>
      <c r="AD401" s="479" t="s">
        <v>660</v>
      </c>
      <c r="AE401" s="491"/>
    </row>
    <row r="402" spans="1:31" ht="38.25" hidden="1" x14ac:dyDescent="0.2">
      <c r="A402" s="477"/>
      <c r="B402" s="477"/>
      <c r="C402" s="478" t="s">
        <v>604</v>
      </c>
      <c r="D402" s="478" t="s">
        <v>661</v>
      </c>
      <c r="E402" s="479" t="s">
        <v>662</v>
      </c>
      <c r="F402" s="478" t="s">
        <v>663</v>
      </c>
      <c r="G402" s="479" t="s">
        <v>664</v>
      </c>
      <c r="H402" s="479"/>
      <c r="I402" s="479"/>
      <c r="J402" s="479"/>
      <c r="K402" s="478" t="s">
        <v>610</v>
      </c>
      <c r="L402" s="480">
        <f>IF(K402=[1]Listas!B$4,[1]Listas!C$4,IF(K402=[1]Listas!B$5,[1]Listas!C$5,IF(K402=[1]Listas!B$6,[1]Listas!C$6,[1]Listas!C$7)))</f>
        <v>0</v>
      </c>
      <c r="M402" s="478" t="s">
        <v>665</v>
      </c>
      <c r="N402" s="480">
        <f>IF(M402=[1]Listas!D$4,[1]Listas!E$4,IF(M402=[1]Listas!D$5,[1]Listas!E$5,IF(M402=[1]Listas!D$6,[1]Listas!E$6,[1]Listas!E$7)))</f>
        <v>1</v>
      </c>
      <c r="O402" s="481">
        <f t="shared" si="23"/>
        <v>0</v>
      </c>
      <c r="P402" s="481" t="str">
        <f t="shared" si="24"/>
        <v>Sin Valor</v>
      </c>
      <c r="Q402" s="482" t="s">
        <v>612</v>
      </c>
      <c r="R402" s="483">
        <f>IF(Q402=[1]Listas!F$4,[1]Listas!G$4,IF(Q402=[1]Listas!F$5,[1]Listas!G$5,IF(Q402=[1]Listas!F$6,[1]Listas!G$6,[1]Listas!G$7)))</f>
        <v>10</v>
      </c>
      <c r="S402" s="481">
        <f t="shared" si="25"/>
        <v>0</v>
      </c>
      <c r="T402" s="481" t="str">
        <f t="shared" si="26"/>
        <v>Mantener</v>
      </c>
      <c r="U402" s="481" t="str">
        <f>IF(S402&gt;=[1]Listas!AE$4,[1]Listas!AF$4,IF(S402&gt;=[1]Listas!AE$5,[1]Listas!AF$5,[1]Listas!AF$6))</f>
        <v>Aceptable</v>
      </c>
      <c r="V402" s="484">
        <v>1</v>
      </c>
      <c r="W402" s="484">
        <v>0</v>
      </c>
      <c r="X402" s="484">
        <v>0</v>
      </c>
      <c r="Y402" s="479" t="s">
        <v>664</v>
      </c>
      <c r="Z402" s="478" t="s">
        <v>604</v>
      </c>
      <c r="AA402" s="479"/>
      <c r="AB402" s="479"/>
      <c r="AC402" s="479"/>
      <c r="AD402" s="479" t="s">
        <v>666</v>
      </c>
      <c r="AE402" s="479"/>
    </row>
    <row r="403" spans="1:31" ht="38.25" hidden="1" x14ac:dyDescent="0.2">
      <c r="A403" s="477"/>
      <c r="B403" s="477"/>
      <c r="C403" s="478" t="s">
        <v>604</v>
      </c>
      <c r="D403" s="478" t="s">
        <v>667</v>
      </c>
      <c r="E403" s="479" t="s">
        <v>687</v>
      </c>
      <c r="F403" s="478" t="s">
        <v>663</v>
      </c>
      <c r="G403" s="479" t="s">
        <v>669</v>
      </c>
      <c r="H403" s="479"/>
      <c r="I403" s="479" t="s">
        <v>670</v>
      </c>
      <c r="J403" s="479"/>
      <c r="K403" s="478" t="s">
        <v>610</v>
      </c>
      <c r="L403" s="480">
        <f>IF(K403=[1]Listas!B$4,[1]Listas!C$4,IF(K403=[1]Listas!B$5,[1]Listas!C$5,IF(K403=[1]Listas!B$6,[1]Listas!C$6,[1]Listas!C$7)))</f>
        <v>0</v>
      </c>
      <c r="M403" s="478" t="s">
        <v>665</v>
      </c>
      <c r="N403" s="480">
        <f>IF(M403=[1]Listas!D$4,[1]Listas!E$4,IF(M403=[1]Listas!D$5,[1]Listas!E$5,IF(M403=[1]Listas!D$6,[1]Listas!E$6,[1]Listas!E$7)))</f>
        <v>1</v>
      </c>
      <c r="O403" s="481">
        <f t="shared" si="23"/>
        <v>0</v>
      </c>
      <c r="P403" s="481" t="str">
        <f t="shared" si="24"/>
        <v>Sin Valor</v>
      </c>
      <c r="Q403" s="482" t="s">
        <v>612</v>
      </c>
      <c r="R403" s="483">
        <f>IF(Q403=[1]Listas!F$4,[1]Listas!G$4,IF(Q403=[1]Listas!F$5,[1]Listas!G$5,IF(Q403=[1]Listas!F$6,[1]Listas!G$6,[1]Listas!G$7)))</f>
        <v>10</v>
      </c>
      <c r="S403" s="481">
        <f t="shared" si="25"/>
        <v>0</v>
      </c>
      <c r="T403" s="481" t="str">
        <f t="shared" si="26"/>
        <v>Mantener</v>
      </c>
      <c r="U403" s="481" t="str">
        <f>IF(S403&gt;=[1]Listas!AE$4,[1]Listas!AF$4,IF(S403&gt;=[1]Listas!AE$5,[1]Listas!AF$5,[1]Listas!AF$6))</f>
        <v>Aceptable</v>
      </c>
      <c r="V403" s="484">
        <v>1</v>
      </c>
      <c r="W403" s="484">
        <v>0</v>
      </c>
      <c r="X403" s="484">
        <v>0</v>
      </c>
      <c r="Y403" s="479" t="s">
        <v>669</v>
      </c>
      <c r="Z403" s="478" t="s">
        <v>604</v>
      </c>
      <c r="AA403" s="479"/>
      <c r="AB403" s="479"/>
      <c r="AC403" s="479"/>
      <c r="AD403" s="479"/>
      <c r="AE403" s="479"/>
    </row>
    <row r="404" spans="1:31" ht="51" hidden="1" x14ac:dyDescent="0.2">
      <c r="A404" s="477"/>
      <c r="B404" s="477"/>
      <c r="C404" s="478" t="s">
        <v>604</v>
      </c>
      <c r="D404" s="478" t="s">
        <v>672</v>
      </c>
      <c r="E404" s="479" t="s">
        <v>673</v>
      </c>
      <c r="F404" s="478" t="s">
        <v>656</v>
      </c>
      <c r="G404" s="479" t="s">
        <v>674</v>
      </c>
      <c r="H404" s="479"/>
      <c r="I404" s="479" t="s">
        <v>675</v>
      </c>
      <c r="J404" s="479"/>
      <c r="K404" s="478" t="s">
        <v>610</v>
      </c>
      <c r="L404" s="480">
        <f>IF(K404=[1]Listas!B$4,[1]Listas!C$4,IF(K404=[1]Listas!B$5,[1]Listas!C$5,IF(K404=[1]Listas!B$6,[1]Listas!C$6,[1]Listas!C$7)))</f>
        <v>0</v>
      </c>
      <c r="M404" s="478" t="s">
        <v>665</v>
      </c>
      <c r="N404" s="480">
        <f>IF(M404=[1]Listas!D$4,[1]Listas!E$4,IF(M404=[1]Listas!D$5,[1]Listas!E$5,IF(M404=[1]Listas!D$6,[1]Listas!E$6,[1]Listas!E$7)))</f>
        <v>1</v>
      </c>
      <c r="O404" s="481">
        <f t="shared" ref="O404:O419" si="27">N404*L404</f>
        <v>0</v>
      </c>
      <c r="P404" s="481" t="str">
        <f t="shared" ref="P404:P419" si="28">IF((O404&gt;=24),"Muy Alto",IF((O404&gt;=10),"Alto",IF((O404&gt;=6),"Medio",IF((O404&gt;=2),"Bajo","Sin Valor"))))</f>
        <v>Sin Valor</v>
      </c>
      <c r="Q404" s="482" t="s">
        <v>676</v>
      </c>
      <c r="R404" s="483">
        <f>IF(Q404=[1]Listas!F$4,[1]Listas!G$4,IF(Q404=[1]Listas!F$5,[1]Listas!G$5,IF(Q404=[1]Listas!F$6,[1]Listas!G$6,[1]Listas!G$7)))</f>
        <v>100</v>
      </c>
      <c r="S404" s="481">
        <f t="shared" ref="S404:S419" si="29">+R404*O404</f>
        <v>0</v>
      </c>
      <c r="T404" s="481" t="str">
        <f t="shared" si="26"/>
        <v>Mantener</v>
      </c>
      <c r="U404" s="481" t="str">
        <f>IF(S404&gt;=[1]Listas!AE$4,[1]Listas!AF$4,IF(S404&gt;=[1]Listas!AE$5,[1]Listas!AF$5,[1]Listas!AF$6))</f>
        <v>Aceptable</v>
      </c>
      <c r="V404" s="484">
        <v>1</v>
      </c>
      <c r="W404" s="484">
        <v>0</v>
      </c>
      <c r="X404" s="484">
        <v>0</v>
      </c>
      <c r="Y404" s="479" t="s">
        <v>677</v>
      </c>
      <c r="Z404" s="478" t="s">
        <v>604</v>
      </c>
      <c r="AA404" s="479"/>
      <c r="AB404" s="479"/>
      <c r="AC404" s="479"/>
      <c r="AD404" s="479" t="s">
        <v>678</v>
      </c>
      <c r="AE404" s="479"/>
    </row>
    <row r="405" spans="1:31" ht="51" hidden="1" x14ac:dyDescent="0.2">
      <c r="A405" s="477" t="s">
        <v>850</v>
      </c>
      <c r="B405" s="477" t="s">
        <v>851</v>
      </c>
      <c r="C405" s="478" t="s">
        <v>604</v>
      </c>
      <c r="D405" s="478" t="s">
        <v>605</v>
      </c>
      <c r="E405" s="479" t="s">
        <v>852</v>
      </c>
      <c r="F405" s="478" t="s">
        <v>607</v>
      </c>
      <c r="G405" s="479" t="s">
        <v>608</v>
      </c>
      <c r="H405" s="479" t="s">
        <v>609</v>
      </c>
      <c r="I405" s="479"/>
      <c r="J405" s="479" t="s">
        <v>814</v>
      </c>
      <c r="K405" s="478" t="s">
        <v>610</v>
      </c>
      <c r="L405" s="480">
        <f>IF(K405=[1]Listas!B$4,[1]Listas!C$4,IF(K405=[1]Listas!B$5,[1]Listas!C$5,IF(K405=[1]Listas!B$6,[1]Listas!C$6,[1]Listas!C$7)))</f>
        <v>0</v>
      </c>
      <c r="M405" s="478" t="s">
        <v>611</v>
      </c>
      <c r="N405" s="480">
        <f>IF(M405=[1]Listas!D$4,[1]Listas!E$4,IF(M405=[1]Listas!D$5,[1]Listas!E$5,IF(M405=[1]Listas!D$6,[1]Listas!E$6,[1]Listas!E$7)))</f>
        <v>3</v>
      </c>
      <c r="O405" s="481">
        <f t="shared" si="27"/>
        <v>0</v>
      </c>
      <c r="P405" s="481" t="str">
        <f t="shared" si="28"/>
        <v>Sin Valor</v>
      </c>
      <c r="Q405" s="482" t="s">
        <v>645</v>
      </c>
      <c r="R405" s="483">
        <f>IF(Q405=[1]Listas!F$4,[1]Listas!G$4,IF(Q405=[1]Listas!F$5,[1]Listas!G$5,IF(Q405=[1]Listas!F$6,[1]Listas!G$6,[1]Listas!G$7)))</f>
        <v>25</v>
      </c>
      <c r="S405" s="481">
        <f t="shared" si="29"/>
        <v>0</v>
      </c>
      <c r="T405" s="481" t="str">
        <f t="shared" si="26"/>
        <v>Mantener</v>
      </c>
      <c r="U405" s="481" t="str">
        <f>IF(S405&gt;=[1]Listas!AE$4,[1]Listas!AF$4,IF(S405&gt;=[1]Listas!AE$5,[1]Listas!AF$5,[1]Listas!AF$6))</f>
        <v>Aceptable</v>
      </c>
      <c r="V405" s="484">
        <v>1</v>
      </c>
      <c r="W405" s="484">
        <v>0</v>
      </c>
      <c r="X405" s="484">
        <v>0</v>
      </c>
      <c r="Y405" s="479" t="s">
        <v>613</v>
      </c>
      <c r="Z405" s="478" t="s">
        <v>604</v>
      </c>
      <c r="AA405" s="479"/>
      <c r="AB405" s="479"/>
      <c r="AC405" s="479"/>
      <c r="AD405" s="485" t="s">
        <v>853</v>
      </c>
      <c r="AE405" s="479" t="s">
        <v>821</v>
      </c>
    </row>
    <row r="406" spans="1:31" ht="89.25" hidden="1" x14ac:dyDescent="0.2">
      <c r="A406" s="477"/>
      <c r="B406" s="477"/>
      <c r="C406" s="478" t="s">
        <v>604</v>
      </c>
      <c r="D406" s="478" t="s">
        <v>605</v>
      </c>
      <c r="E406" s="479" t="s">
        <v>615</v>
      </c>
      <c r="F406" s="478" t="s">
        <v>607</v>
      </c>
      <c r="G406" s="479" t="s">
        <v>616</v>
      </c>
      <c r="H406" s="487" t="s">
        <v>617</v>
      </c>
      <c r="I406" s="487" t="s">
        <v>618</v>
      </c>
      <c r="J406" s="487" t="s">
        <v>619</v>
      </c>
      <c r="K406" s="478" t="s">
        <v>580</v>
      </c>
      <c r="L406" s="480">
        <f>IF(K406=[1]Listas!B$4,[1]Listas!C$4,IF(K406=[1]Listas!B$5,[1]Listas!C$5,IF(K406=[1]Listas!B$6,[1]Listas!C$6,[1]Listas!C$7)))</f>
        <v>2</v>
      </c>
      <c r="M406" s="478" t="s">
        <v>620</v>
      </c>
      <c r="N406" s="480">
        <f>IF(M406=[1]Listas!D$4,[1]Listas!E$4,IF(M406=[1]Listas!D$5,[1]Listas!E$5,IF(M406=[1]Listas!D$6,[1]Listas!E$6,[1]Listas!E$7)))</f>
        <v>4</v>
      </c>
      <c r="O406" s="481">
        <f>N406*L406</f>
        <v>8</v>
      </c>
      <c r="P406" s="481" t="str">
        <f>IF((O406&gt;=24),"Muy Alto",IF((O406&gt;=10),"Alto",IF((O406&gt;=6),"Medio",IF((O406&gt;=2),"Bajo","Sin Valor"))))</f>
        <v>Medio</v>
      </c>
      <c r="Q406" s="482" t="s">
        <v>621</v>
      </c>
      <c r="R406" s="483">
        <f>IF(Q406=[1]Listas!F$4,[1]Listas!G$4,IF(Q406=[1]Listas!F$5,[1]Listas!G$5,IF(Q406=[1]Listas!F$6,[1]Listas!G$6,[1]Listas!G$7)))</f>
        <v>60</v>
      </c>
      <c r="S406" s="481">
        <f>+R406*O406</f>
        <v>480</v>
      </c>
      <c r="T406" s="481" t="str">
        <f>IF((S406&gt;=600),"Crítico",IF((S406&gt;=150),"Corregir",IF((S406&gt;=40),"Mejorar",IF((S406&lt;=20),"Mantener"))))</f>
        <v>Corregir</v>
      </c>
      <c r="U406" s="481" t="str">
        <f>IF(S406&gt;=[1]Listas!AE$4,[1]Listas!AF$4,IF(S406&gt;=[1]Listas!AE$5,[1]Listas!AF$5,[1]Listas!AF$6))</f>
        <v>Aceptable con control</v>
      </c>
      <c r="V406" s="484">
        <v>1</v>
      </c>
      <c r="W406" s="484">
        <v>0</v>
      </c>
      <c r="X406" s="484">
        <v>0</v>
      </c>
      <c r="Y406" s="479" t="s">
        <v>622</v>
      </c>
      <c r="Z406" s="478" t="s">
        <v>604</v>
      </c>
      <c r="AA406" s="479"/>
      <c r="AB406" s="479"/>
      <c r="AC406" s="479"/>
      <c r="AD406" s="488" t="s">
        <v>623</v>
      </c>
      <c r="AE406" s="489" t="s">
        <v>624</v>
      </c>
    </row>
    <row r="407" spans="1:31" ht="51" hidden="1" x14ac:dyDescent="0.2">
      <c r="A407" s="477"/>
      <c r="B407" s="477"/>
      <c r="C407" s="478" t="s">
        <v>604</v>
      </c>
      <c r="D407" s="478" t="s">
        <v>625</v>
      </c>
      <c r="E407" s="479" t="s">
        <v>626</v>
      </c>
      <c r="F407" s="478" t="s">
        <v>607</v>
      </c>
      <c r="G407" s="479" t="s">
        <v>627</v>
      </c>
      <c r="H407" s="479" t="s">
        <v>628</v>
      </c>
      <c r="I407" s="479"/>
      <c r="J407" s="479"/>
      <c r="K407" s="478" t="s">
        <v>580</v>
      </c>
      <c r="L407" s="480">
        <f>IF(K407=[1]Listas!B$4,[1]Listas!C$4,IF(K407=[1]Listas!B$5,[1]Listas!C$5,IF(K407=[1]Listas!B$6,[1]Listas!C$6,[1]Listas!C$7)))</f>
        <v>2</v>
      </c>
      <c r="M407" s="478" t="s">
        <v>620</v>
      </c>
      <c r="N407" s="480">
        <f>IF(M407=[1]Listas!D$4,[1]Listas!E$4,IF(M407=[1]Listas!D$5,[1]Listas!E$5,IF(M407=[1]Listas!D$6,[1]Listas!E$6,[1]Listas!E$7)))</f>
        <v>4</v>
      </c>
      <c r="O407" s="481">
        <f t="shared" si="27"/>
        <v>8</v>
      </c>
      <c r="P407" s="481" t="str">
        <f t="shared" si="28"/>
        <v>Medio</v>
      </c>
      <c r="Q407" s="482" t="s">
        <v>645</v>
      </c>
      <c r="R407" s="483">
        <f>IF(Q407=[1]Listas!F$4,[1]Listas!G$4,IF(Q407=[1]Listas!F$5,[1]Listas!G$5,IF(Q407=[1]Listas!F$6,[1]Listas!G$6,[1]Listas!G$7)))</f>
        <v>25</v>
      </c>
      <c r="S407" s="481">
        <f t="shared" si="29"/>
        <v>200</v>
      </c>
      <c r="T407" s="481" t="str">
        <f t="shared" si="26"/>
        <v>Corregir</v>
      </c>
      <c r="U407" s="481" t="str">
        <f>IF(S407&gt;=[1]Listas!AE$4,[1]Listas!AF$4,IF(S407&gt;=[1]Listas!AE$5,[1]Listas!AF$5,[1]Listas!AF$6))</f>
        <v>Aceptable con control</v>
      </c>
      <c r="V407" s="484">
        <v>1</v>
      </c>
      <c r="W407" s="484">
        <v>0</v>
      </c>
      <c r="X407" s="484">
        <v>0</v>
      </c>
      <c r="Y407" s="479" t="s">
        <v>629</v>
      </c>
      <c r="Z407" s="478" t="s">
        <v>604</v>
      </c>
      <c r="AA407" s="479"/>
      <c r="AB407" s="479"/>
      <c r="AC407" s="485" t="s">
        <v>630</v>
      </c>
      <c r="AD407" s="485" t="s">
        <v>631</v>
      </c>
      <c r="AE407" s="479"/>
    </row>
    <row r="408" spans="1:31" ht="63.75" hidden="1" x14ac:dyDescent="0.2">
      <c r="A408" s="477"/>
      <c r="B408" s="477"/>
      <c r="C408" s="478" t="s">
        <v>604</v>
      </c>
      <c r="D408" s="478" t="s">
        <v>681</v>
      </c>
      <c r="E408" s="479" t="s">
        <v>682</v>
      </c>
      <c r="F408" s="478" t="s">
        <v>607</v>
      </c>
      <c r="G408" s="479" t="s">
        <v>634</v>
      </c>
      <c r="H408" s="479"/>
      <c r="I408" s="479"/>
      <c r="J408" s="479"/>
      <c r="K408" s="478" t="s">
        <v>610</v>
      </c>
      <c r="L408" s="480">
        <f>IF(K408=[1]Listas!B$4,[1]Listas!C$4,IF(K408=[1]Listas!B$5,[1]Listas!C$5,IF(K408=[1]Listas!B$6,[1]Listas!C$6,[1]Listas!C$7)))</f>
        <v>0</v>
      </c>
      <c r="M408" s="478" t="s">
        <v>636</v>
      </c>
      <c r="N408" s="480">
        <f>IF(M408=[1]Listas!D$4,[1]Listas!E$4,IF(M408=[1]Listas!D$5,[1]Listas!E$5,IF(M408=[1]Listas!D$6,[1]Listas!E$6,[1]Listas!E$7)))</f>
        <v>2</v>
      </c>
      <c r="O408" s="481">
        <f t="shared" si="27"/>
        <v>0</v>
      </c>
      <c r="P408" s="481" t="str">
        <f t="shared" si="28"/>
        <v>Sin Valor</v>
      </c>
      <c r="Q408" s="482" t="s">
        <v>645</v>
      </c>
      <c r="R408" s="483">
        <f>IF(Q408=[1]Listas!F$4,[1]Listas!G$4,IF(Q408=[1]Listas!F$5,[1]Listas!G$5,IF(Q408=[1]Listas!F$6,[1]Listas!G$6,[1]Listas!G$7)))</f>
        <v>25</v>
      </c>
      <c r="S408" s="481">
        <f t="shared" si="29"/>
        <v>0</v>
      </c>
      <c r="T408" s="481" t="str">
        <f t="shared" si="26"/>
        <v>Mantener</v>
      </c>
      <c r="U408" s="481" t="str">
        <f>IF(S408&gt;=[1]Listas!AE$4,[1]Listas!AF$4,IF(S408&gt;=[1]Listas!AE$5,[1]Listas!AF$5,[1]Listas!AF$6))</f>
        <v>Aceptable</v>
      </c>
      <c r="V408" s="484">
        <v>1</v>
      </c>
      <c r="W408" s="484">
        <v>0</v>
      </c>
      <c r="X408" s="484">
        <v>0</v>
      </c>
      <c r="Y408" s="479" t="s">
        <v>637</v>
      </c>
      <c r="Z408" s="478" t="s">
        <v>604</v>
      </c>
      <c r="AA408" s="479"/>
      <c r="AB408" s="479"/>
      <c r="AC408" s="491"/>
      <c r="AD408" s="485" t="s">
        <v>638</v>
      </c>
      <c r="AE408" s="479"/>
    </row>
    <row r="409" spans="1:31" ht="38.25" hidden="1" x14ac:dyDescent="0.2">
      <c r="A409" s="477"/>
      <c r="B409" s="477"/>
      <c r="C409" s="478" t="s">
        <v>604</v>
      </c>
      <c r="D409" s="478" t="s">
        <v>718</v>
      </c>
      <c r="E409" s="479" t="s">
        <v>854</v>
      </c>
      <c r="F409" s="478" t="s">
        <v>607</v>
      </c>
      <c r="G409" s="479" t="s">
        <v>634</v>
      </c>
      <c r="H409" s="479"/>
      <c r="I409" s="479"/>
      <c r="J409" s="479"/>
      <c r="K409" s="478" t="s">
        <v>610</v>
      </c>
      <c r="L409" s="480">
        <f>IF(K409=[1]Listas!B$4,[1]Listas!C$4,IF(K409=[1]Listas!B$5,[1]Listas!C$5,IF(K409=[1]Listas!B$6,[1]Listas!C$6,[1]Listas!C$7)))</f>
        <v>0</v>
      </c>
      <c r="M409" s="478" t="s">
        <v>636</v>
      </c>
      <c r="N409" s="480">
        <f>IF(M409=[1]Listas!D$4,[1]Listas!E$4,IF(M409=[1]Listas!D$5,[1]Listas!E$5,IF(M409=[1]Listas!D$6,[1]Listas!E$6,[1]Listas!E$7)))</f>
        <v>2</v>
      </c>
      <c r="O409" s="481">
        <f>N409*L409</f>
        <v>0</v>
      </c>
      <c r="P409" s="481" t="str">
        <f>IF((O409&gt;=24),"Muy Alto",IF((O409&gt;=10),"Alto",IF((O409&gt;=6),"Medio",IF((O409&gt;=2),"Bajo","Sin Valor"))))</f>
        <v>Sin Valor</v>
      </c>
      <c r="Q409" s="482" t="s">
        <v>645</v>
      </c>
      <c r="R409" s="483">
        <f>IF(Q409=[1]Listas!F$4,[1]Listas!G$4,IF(Q409=[1]Listas!F$5,[1]Listas!G$5,IF(Q409=[1]Listas!F$6,[1]Listas!G$6,[1]Listas!G$7)))</f>
        <v>25</v>
      </c>
      <c r="S409" s="481">
        <f>+R409*O409</f>
        <v>0</v>
      </c>
      <c r="T409" s="481" t="str">
        <f t="shared" si="26"/>
        <v>Mantener</v>
      </c>
      <c r="U409" s="481" t="str">
        <f>IF(S409&gt;=[1]Listas!AE$4,[1]Listas!AF$4,IF(S409&gt;=[1]Listas!AE$5,[1]Listas!AF$5,[1]Listas!AF$6))</f>
        <v>Aceptable</v>
      </c>
      <c r="V409" s="484">
        <v>1</v>
      </c>
      <c r="W409" s="484">
        <v>0</v>
      </c>
      <c r="X409" s="484">
        <v>0</v>
      </c>
      <c r="Y409" s="479" t="s">
        <v>637</v>
      </c>
      <c r="Z409" s="478" t="s">
        <v>604</v>
      </c>
      <c r="AA409" s="479"/>
      <c r="AB409" s="479"/>
      <c r="AC409" s="491"/>
      <c r="AD409" s="485" t="s">
        <v>638</v>
      </c>
      <c r="AE409" s="479"/>
    </row>
    <row r="410" spans="1:31" ht="76.5" hidden="1" x14ac:dyDescent="0.2">
      <c r="A410" s="477"/>
      <c r="B410" s="477"/>
      <c r="C410" s="478" t="s">
        <v>604</v>
      </c>
      <c r="D410" s="478" t="s">
        <v>639</v>
      </c>
      <c r="E410" s="479" t="s">
        <v>683</v>
      </c>
      <c r="F410" s="478" t="s">
        <v>641</v>
      </c>
      <c r="G410" s="479" t="s">
        <v>642</v>
      </c>
      <c r="H410" s="479" t="s">
        <v>643</v>
      </c>
      <c r="I410" s="479" t="s">
        <v>644</v>
      </c>
      <c r="J410" s="479" t="s">
        <v>651</v>
      </c>
      <c r="K410" s="478" t="s">
        <v>580</v>
      </c>
      <c r="L410" s="480">
        <f>IF(K410=[1]Listas!B$4,[1]Listas!C$4,IF(K410=[1]Listas!B$5,[1]Listas!C$5,IF(K410=[1]Listas!B$6,[1]Listas!C$6,[1]Listas!C$7)))</f>
        <v>2</v>
      </c>
      <c r="M410" s="478" t="s">
        <v>611</v>
      </c>
      <c r="N410" s="480">
        <f>IF(M410=[1]Listas!D$4,[1]Listas!E$4,IF(M410=[1]Listas!D$5,[1]Listas!E$5,IF(M410=[1]Listas!D$6,[1]Listas!E$6,[1]Listas!E$7)))</f>
        <v>3</v>
      </c>
      <c r="O410" s="481">
        <f t="shared" si="27"/>
        <v>6</v>
      </c>
      <c r="P410" s="481" t="str">
        <f t="shared" si="28"/>
        <v>Medio</v>
      </c>
      <c r="Q410" s="482" t="s">
        <v>645</v>
      </c>
      <c r="R410" s="483">
        <f>IF(Q410=[1]Listas!F$4,[1]Listas!G$4,IF(Q410=[1]Listas!F$5,[1]Listas!G$5,IF(Q410=[1]Listas!F$6,[1]Listas!G$6,[1]Listas!G$7)))</f>
        <v>25</v>
      </c>
      <c r="S410" s="481">
        <f t="shared" si="29"/>
        <v>150</v>
      </c>
      <c r="T410" s="481" t="str">
        <f t="shared" si="26"/>
        <v>Corregir</v>
      </c>
      <c r="U410" s="481" t="str">
        <f>IF(S410&gt;=[1]Listas!AE$4,[1]Listas!AF$4,IF(S410&gt;=[1]Listas!AE$5,[1]Listas!AF$5,[1]Listas!AF$6))</f>
        <v>Aceptable con control</v>
      </c>
      <c r="V410" s="484">
        <v>1</v>
      </c>
      <c r="W410" s="484">
        <v>0</v>
      </c>
      <c r="X410" s="484">
        <v>0</v>
      </c>
      <c r="Y410" s="479" t="s">
        <v>646</v>
      </c>
      <c r="Z410" s="478" t="s">
        <v>604</v>
      </c>
      <c r="AA410" s="479"/>
      <c r="AB410" s="479"/>
      <c r="AC410" s="479" t="s">
        <v>684</v>
      </c>
      <c r="AD410" s="485" t="s">
        <v>647</v>
      </c>
      <c r="AE410" s="479"/>
    </row>
    <row r="411" spans="1:31" ht="76.5" hidden="1" x14ac:dyDescent="0.2">
      <c r="A411" s="477"/>
      <c r="B411" s="477"/>
      <c r="C411" s="478" t="s">
        <v>604</v>
      </c>
      <c r="D411" s="478" t="s">
        <v>648</v>
      </c>
      <c r="E411" s="479" t="s">
        <v>685</v>
      </c>
      <c r="F411" s="478" t="s">
        <v>641</v>
      </c>
      <c r="G411" s="479" t="s">
        <v>650</v>
      </c>
      <c r="H411" s="479"/>
      <c r="I411" s="479" t="s">
        <v>686</v>
      </c>
      <c r="J411" s="479" t="s">
        <v>651</v>
      </c>
      <c r="K411" s="478" t="s">
        <v>580</v>
      </c>
      <c r="L411" s="480">
        <f>IF(K411=[1]Listas!B$4,[1]Listas!C$4,IF(K411=[1]Listas!B$5,[1]Listas!C$5,IF(K411=[1]Listas!B$6,[1]Listas!C$6,[1]Listas!C$7)))</f>
        <v>2</v>
      </c>
      <c r="M411" s="478" t="s">
        <v>611</v>
      </c>
      <c r="N411" s="480">
        <f>IF(M411=[1]Listas!D$4,[1]Listas!E$4,IF(M411=[1]Listas!D$5,[1]Listas!E$5,IF(M411=[1]Listas!D$6,[1]Listas!E$6,[1]Listas!E$7)))</f>
        <v>3</v>
      </c>
      <c r="O411" s="481">
        <f t="shared" si="27"/>
        <v>6</v>
      </c>
      <c r="P411" s="481" t="str">
        <f t="shared" si="28"/>
        <v>Medio</v>
      </c>
      <c r="Q411" s="482" t="s">
        <v>645</v>
      </c>
      <c r="R411" s="483">
        <f>IF(Q411=[1]Listas!F$4,[1]Listas!G$4,IF(Q411=[1]Listas!F$5,[1]Listas!G$5,IF(Q411=[1]Listas!F$6,[1]Listas!G$6,[1]Listas!G$7)))</f>
        <v>25</v>
      </c>
      <c r="S411" s="481">
        <f t="shared" si="29"/>
        <v>150</v>
      </c>
      <c r="T411" s="481" t="str">
        <f t="shared" si="26"/>
        <v>Corregir</v>
      </c>
      <c r="U411" s="481" t="str">
        <f>IF(S411&gt;=[1]Listas!AE$4,[1]Listas!AF$4,IF(S411&gt;=[1]Listas!AE$5,[1]Listas!AF$5,[1]Listas!AF$6))</f>
        <v>Aceptable con control</v>
      </c>
      <c r="V411" s="484">
        <v>1</v>
      </c>
      <c r="W411" s="484">
        <v>0</v>
      </c>
      <c r="X411" s="484">
        <v>0</v>
      </c>
      <c r="Y411" s="479" t="s">
        <v>652</v>
      </c>
      <c r="Z411" s="478" t="s">
        <v>63</v>
      </c>
      <c r="AA411" s="479"/>
      <c r="AB411" s="479"/>
      <c r="AC411" s="491"/>
      <c r="AD411" s="485" t="s">
        <v>647</v>
      </c>
      <c r="AE411" s="479"/>
    </row>
    <row r="412" spans="1:31" ht="76.5" hidden="1" x14ac:dyDescent="0.2">
      <c r="A412" s="477"/>
      <c r="B412" s="477"/>
      <c r="C412" s="478" t="s">
        <v>604</v>
      </c>
      <c r="D412" s="478" t="s">
        <v>780</v>
      </c>
      <c r="E412" s="479" t="s">
        <v>855</v>
      </c>
      <c r="F412" s="478" t="s">
        <v>641</v>
      </c>
      <c r="G412" s="479" t="s">
        <v>642</v>
      </c>
      <c r="H412" s="479"/>
      <c r="I412" s="479"/>
      <c r="J412" s="479" t="s">
        <v>651</v>
      </c>
      <c r="K412" s="478" t="s">
        <v>580</v>
      </c>
      <c r="L412" s="480">
        <f>IF(K412=[1]Listas!B$4,[1]Listas!C$4,IF(K412=[1]Listas!B$5,[1]Listas!C$5,IF(K412=[1]Listas!B$6,[1]Listas!C$6,[1]Listas!C$7)))</f>
        <v>2</v>
      </c>
      <c r="M412" s="478" t="s">
        <v>611</v>
      </c>
      <c r="N412" s="480">
        <f>IF(M412=[1]Listas!D$4,[1]Listas!E$4,IF(M412=[1]Listas!D$5,[1]Listas!E$5,IF(M412=[1]Listas!D$6,[1]Listas!E$6,[1]Listas!E$7)))</f>
        <v>3</v>
      </c>
      <c r="O412" s="481">
        <f>N412*L412</f>
        <v>6</v>
      </c>
      <c r="P412" s="481" t="str">
        <f>IF((O412&gt;=24),"Muy Alto",IF((O412&gt;=10),"Alto",IF((O412&gt;=6),"Medio",IF((O412&gt;=2),"Bajo","Sin Valor"))))</f>
        <v>Medio</v>
      </c>
      <c r="Q412" s="482" t="s">
        <v>645</v>
      </c>
      <c r="R412" s="483">
        <f>IF(Q412=[1]Listas!F$4,[1]Listas!G$4,IF(Q412=[1]Listas!F$5,[1]Listas!G$5,IF(Q412=[1]Listas!F$6,[1]Listas!G$6,[1]Listas!G$7)))</f>
        <v>25</v>
      </c>
      <c r="S412" s="481">
        <f>+R412*O412</f>
        <v>150</v>
      </c>
      <c r="T412" s="481" t="str">
        <f t="shared" si="26"/>
        <v>Corregir</v>
      </c>
      <c r="U412" s="481" t="str">
        <f>IF(S412&gt;=[1]Listas!AE$4,[1]Listas!AF$4,IF(S412&gt;=[1]Listas!AE$5,[1]Listas!AF$5,[1]Listas!AF$6))</f>
        <v>Aceptable con control</v>
      </c>
      <c r="V412" s="484">
        <v>1</v>
      </c>
      <c r="W412" s="484">
        <v>0</v>
      </c>
      <c r="X412" s="484">
        <v>0</v>
      </c>
      <c r="Y412" s="479" t="s">
        <v>646</v>
      </c>
      <c r="Z412" s="478" t="s">
        <v>63</v>
      </c>
      <c r="AA412" s="479"/>
      <c r="AB412" s="479"/>
      <c r="AC412" s="479"/>
      <c r="AD412" s="485" t="s">
        <v>647</v>
      </c>
      <c r="AE412" s="479"/>
    </row>
    <row r="413" spans="1:31" ht="38.25" hidden="1" x14ac:dyDescent="0.2">
      <c r="A413" s="477"/>
      <c r="B413" s="477"/>
      <c r="C413" s="478" t="s">
        <v>604</v>
      </c>
      <c r="D413" s="478" t="s">
        <v>654</v>
      </c>
      <c r="E413" s="479" t="s">
        <v>655</v>
      </c>
      <c r="F413" s="478" t="s">
        <v>656</v>
      </c>
      <c r="G413" s="479" t="s">
        <v>657</v>
      </c>
      <c r="H413" s="479" t="s">
        <v>658</v>
      </c>
      <c r="I413" s="479"/>
      <c r="J413" s="479"/>
      <c r="K413" s="478" t="s">
        <v>580</v>
      </c>
      <c r="L413" s="480">
        <f>IF(K413=[1]Listas!B$4,[1]Listas!C$4,IF(K413=[1]Listas!B$5,[1]Listas!C$5,IF(K413=[1]Listas!B$6,[1]Listas!C$6,[1]Listas!C$7)))</f>
        <v>2</v>
      </c>
      <c r="M413" s="478" t="s">
        <v>611</v>
      </c>
      <c r="N413" s="480">
        <f>IF(M413=[1]Listas!D$4,[1]Listas!E$4,IF(M413=[1]Listas!D$5,[1]Listas!E$5,IF(M413=[1]Listas!D$6,[1]Listas!E$6,[1]Listas!E$7)))</f>
        <v>3</v>
      </c>
      <c r="O413" s="481">
        <f t="shared" si="27"/>
        <v>6</v>
      </c>
      <c r="P413" s="481" t="str">
        <f t="shared" si="28"/>
        <v>Medio</v>
      </c>
      <c r="Q413" s="482" t="s">
        <v>645</v>
      </c>
      <c r="R413" s="483">
        <f>IF(Q413=[1]Listas!F$4,[1]Listas!G$4,IF(Q413=[1]Listas!F$5,[1]Listas!G$5,IF(Q413=[1]Listas!F$6,[1]Listas!G$6,[1]Listas!G$7)))</f>
        <v>25</v>
      </c>
      <c r="S413" s="481">
        <f t="shared" si="29"/>
        <v>150</v>
      </c>
      <c r="T413" s="481" t="str">
        <f t="shared" si="26"/>
        <v>Corregir</v>
      </c>
      <c r="U413" s="481" t="str">
        <f>IF(S413&gt;=[1]Listas!AE$4,[1]Listas!AF$4,IF(S413&gt;=[1]Listas!AE$5,[1]Listas!AF$5,[1]Listas!AF$6))</f>
        <v>Aceptable con control</v>
      </c>
      <c r="V413" s="484">
        <v>1</v>
      </c>
      <c r="W413" s="484">
        <v>0</v>
      </c>
      <c r="X413" s="484">
        <v>0</v>
      </c>
      <c r="Y413" s="479" t="s">
        <v>659</v>
      </c>
      <c r="Z413" s="478" t="s">
        <v>63</v>
      </c>
      <c r="AA413" s="479"/>
      <c r="AB413" s="479"/>
      <c r="AC413" s="491"/>
      <c r="AD413" s="479" t="s">
        <v>660</v>
      </c>
      <c r="AE413" s="491"/>
    </row>
    <row r="414" spans="1:31" ht="38.25" hidden="1" x14ac:dyDescent="0.2">
      <c r="A414" s="477"/>
      <c r="B414" s="477"/>
      <c r="C414" s="478" t="s">
        <v>604</v>
      </c>
      <c r="D414" s="478" t="s">
        <v>661</v>
      </c>
      <c r="E414" s="479" t="s">
        <v>662</v>
      </c>
      <c r="F414" s="478" t="s">
        <v>663</v>
      </c>
      <c r="G414" s="479" t="s">
        <v>664</v>
      </c>
      <c r="H414" s="479"/>
      <c r="I414" s="479"/>
      <c r="J414" s="479"/>
      <c r="K414" s="478" t="s">
        <v>610</v>
      </c>
      <c r="L414" s="480">
        <f>IF(K414=[1]Listas!B$4,[1]Listas!C$4,IF(K414=[1]Listas!B$5,[1]Listas!C$5,IF(K414=[1]Listas!B$6,[1]Listas!C$6,[1]Listas!C$7)))</f>
        <v>0</v>
      </c>
      <c r="M414" s="478" t="s">
        <v>665</v>
      </c>
      <c r="N414" s="480">
        <f>IF(M414=[1]Listas!D$4,[1]Listas!E$4,IF(M414=[1]Listas!D$5,[1]Listas!E$5,IF(M414=[1]Listas!D$6,[1]Listas!E$6,[1]Listas!E$7)))</f>
        <v>1</v>
      </c>
      <c r="O414" s="481">
        <f t="shared" si="27"/>
        <v>0</v>
      </c>
      <c r="P414" s="481" t="str">
        <f t="shared" si="28"/>
        <v>Sin Valor</v>
      </c>
      <c r="Q414" s="482" t="s">
        <v>612</v>
      </c>
      <c r="R414" s="483">
        <f>IF(Q414=[1]Listas!F$4,[1]Listas!G$4,IF(Q414=[1]Listas!F$5,[1]Listas!G$5,IF(Q414=[1]Listas!F$6,[1]Listas!G$6,[1]Listas!G$7)))</f>
        <v>10</v>
      </c>
      <c r="S414" s="481">
        <f t="shared" si="29"/>
        <v>0</v>
      </c>
      <c r="T414" s="481" t="str">
        <f t="shared" si="26"/>
        <v>Mantener</v>
      </c>
      <c r="U414" s="481" t="str">
        <f>IF(S414&gt;=[1]Listas!AE$4,[1]Listas!AF$4,IF(S414&gt;=[1]Listas!AE$5,[1]Listas!AF$5,[1]Listas!AF$6))</f>
        <v>Aceptable</v>
      </c>
      <c r="V414" s="484">
        <v>1</v>
      </c>
      <c r="W414" s="484">
        <v>0</v>
      </c>
      <c r="X414" s="484">
        <v>0</v>
      </c>
      <c r="Y414" s="479" t="s">
        <v>664</v>
      </c>
      <c r="Z414" s="478" t="s">
        <v>604</v>
      </c>
      <c r="AA414" s="479"/>
      <c r="AB414" s="479"/>
      <c r="AC414" s="479"/>
      <c r="AD414" s="479" t="s">
        <v>666</v>
      </c>
      <c r="AE414" s="479"/>
    </row>
    <row r="415" spans="1:31" ht="51" hidden="1" x14ac:dyDescent="0.2">
      <c r="A415" s="477"/>
      <c r="B415" s="477"/>
      <c r="C415" s="478" t="s">
        <v>604</v>
      </c>
      <c r="D415" s="478" t="s">
        <v>696</v>
      </c>
      <c r="E415" s="479" t="s">
        <v>856</v>
      </c>
      <c r="F415" s="478" t="s">
        <v>698</v>
      </c>
      <c r="G415" s="479" t="s">
        <v>699</v>
      </c>
      <c r="H415" s="479"/>
      <c r="I415" s="479"/>
      <c r="J415" s="479"/>
      <c r="K415" s="478" t="s">
        <v>695</v>
      </c>
      <c r="L415" s="480">
        <f>IF(K415=[1]Listas!B$4,[1]Listas!C$4,IF(K415=[1]Listas!B$5,[1]Listas!C$5,IF(K415=[1]Listas!B$6,[1]Listas!C$6,[1]Listas!C$7)))</f>
        <v>6</v>
      </c>
      <c r="M415" s="478" t="s">
        <v>611</v>
      </c>
      <c r="N415" s="480">
        <f>IF(M415=[1]Listas!D$4,[1]Listas!E$4,IF(M415=[1]Listas!D$5,[1]Listas!E$5,IF(M415=[1]Listas!D$6,[1]Listas!E$6,[1]Listas!E$7)))</f>
        <v>3</v>
      </c>
      <c r="O415" s="481">
        <f t="shared" si="27"/>
        <v>18</v>
      </c>
      <c r="P415" s="481" t="str">
        <f t="shared" si="28"/>
        <v>Alto</v>
      </c>
      <c r="Q415" s="482" t="s">
        <v>645</v>
      </c>
      <c r="R415" s="483">
        <f>IF(Q415=[1]Listas!F$4,[1]Listas!G$4,IF(Q415=[1]Listas!F$5,[1]Listas!G$5,IF(Q415=[1]Listas!F$6,[1]Listas!G$6,[1]Listas!G$7)))</f>
        <v>25</v>
      </c>
      <c r="S415" s="481">
        <f t="shared" si="29"/>
        <v>450</v>
      </c>
      <c r="T415" s="481" t="str">
        <f t="shared" si="26"/>
        <v>Corregir</v>
      </c>
      <c r="U415" s="481" t="str">
        <f>IF(S415&gt;=[1]Listas!AE$4,[1]Listas!AF$4,IF(S415&gt;=[1]Listas!AE$5,[1]Listas!AF$5,[1]Listas!AF$6))</f>
        <v>Aceptable con control</v>
      </c>
      <c r="V415" s="484">
        <v>1</v>
      </c>
      <c r="W415" s="484">
        <v>0</v>
      </c>
      <c r="X415" s="484">
        <v>0</v>
      </c>
      <c r="Y415" s="479" t="s">
        <v>699</v>
      </c>
      <c r="Z415" s="478" t="s">
        <v>604</v>
      </c>
      <c r="AA415" s="479"/>
      <c r="AB415" s="479"/>
      <c r="AC415" s="479"/>
      <c r="AD415" s="479" t="s">
        <v>700</v>
      </c>
      <c r="AE415" s="479"/>
    </row>
    <row r="416" spans="1:31" ht="38.25" hidden="1" x14ac:dyDescent="0.2">
      <c r="A416" s="477"/>
      <c r="B416" s="477"/>
      <c r="C416" s="478" t="s">
        <v>604</v>
      </c>
      <c r="D416" s="478" t="s">
        <v>701</v>
      </c>
      <c r="E416" s="479" t="s">
        <v>702</v>
      </c>
      <c r="F416" s="478" t="s">
        <v>656</v>
      </c>
      <c r="G416" s="479" t="s">
        <v>664</v>
      </c>
      <c r="H416" s="479"/>
      <c r="I416" s="479"/>
      <c r="J416" s="479"/>
      <c r="K416" s="478" t="s">
        <v>695</v>
      </c>
      <c r="L416" s="480">
        <f>IF(K416=[1]Listas!B$4,[1]Listas!C$4,IF(K416=[1]Listas!B$5,[1]Listas!C$5,IF(K416=[1]Listas!B$6,[1]Listas!C$6,[1]Listas!C$7)))</f>
        <v>6</v>
      </c>
      <c r="M416" s="478" t="s">
        <v>611</v>
      </c>
      <c r="N416" s="480">
        <f>IF(M416=[1]Listas!D$4,[1]Listas!E$4,IF(M416=[1]Listas!D$5,[1]Listas!E$5,IF(M416=[1]Listas!D$6,[1]Listas!E$6,[1]Listas!E$7)))</f>
        <v>3</v>
      </c>
      <c r="O416" s="481">
        <f t="shared" si="27"/>
        <v>18</v>
      </c>
      <c r="P416" s="481" t="str">
        <f t="shared" si="28"/>
        <v>Alto</v>
      </c>
      <c r="Q416" s="482" t="s">
        <v>645</v>
      </c>
      <c r="R416" s="483">
        <f>IF(Q416=[1]Listas!F$4,[1]Listas!G$4,IF(Q416=[1]Listas!F$5,[1]Listas!G$5,IF(Q416=[1]Listas!F$6,[1]Listas!G$6,[1]Listas!G$7)))</f>
        <v>25</v>
      </c>
      <c r="S416" s="481">
        <f t="shared" si="29"/>
        <v>450</v>
      </c>
      <c r="T416" s="481" t="str">
        <f t="shared" si="26"/>
        <v>Corregir</v>
      </c>
      <c r="U416" s="481" t="str">
        <f>IF(S416&gt;=[1]Listas!AE$4,[1]Listas!AF$4,IF(S416&gt;=[1]Listas!AE$5,[1]Listas!AF$5,[1]Listas!AF$6))</f>
        <v>Aceptable con control</v>
      </c>
      <c r="V416" s="484">
        <v>1</v>
      </c>
      <c r="W416" s="484">
        <v>0</v>
      </c>
      <c r="X416" s="484">
        <v>0</v>
      </c>
      <c r="Y416" s="479" t="s">
        <v>664</v>
      </c>
      <c r="Z416" s="478" t="s">
        <v>604</v>
      </c>
      <c r="AA416" s="479"/>
      <c r="AB416" s="479"/>
      <c r="AC416" s="479"/>
      <c r="AD416" s="479" t="s">
        <v>700</v>
      </c>
      <c r="AE416" s="479"/>
    </row>
    <row r="417" spans="1:31" ht="38.25" hidden="1" x14ac:dyDescent="0.2">
      <c r="A417" s="477"/>
      <c r="B417" s="477"/>
      <c r="C417" s="478" t="s">
        <v>604</v>
      </c>
      <c r="D417" s="478" t="s">
        <v>667</v>
      </c>
      <c r="E417" s="479" t="s">
        <v>687</v>
      </c>
      <c r="F417" s="478" t="s">
        <v>663</v>
      </c>
      <c r="G417" s="479" t="s">
        <v>669</v>
      </c>
      <c r="H417" s="479"/>
      <c r="I417" s="479" t="s">
        <v>670</v>
      </c>
      <c r="J417" s="479"/>
      <c r="K417" s="478" t="s">
        <v>610</v>
      </c>
      <c r="L417" s="480">
        <f>IF(K417=[1]Listas!B$4,[1]Listas!C$4,IF(K417=[1]Listas!B$5,[1]Listas!C$5,IF(K417=[1]Listas!B$6,[1]Listas!C$6,[1]Listas!C$7)))</f>
        <v>0</v>
      </c>
      <c r="M417" s="478" t="s">
        <v>665</v>
      </c>
      <c r="N417" s="480">
        <f>IF(M417=[1]Listas!D$4,[1]Listas!E$4,IF(M417=[1]Listas!D$5,[1]Listas!E$5,IF(M417=[1]Listas!D$6,[1]Listas!E$6,[1]Listas!E$7)))</f>
        <v>1</v>
      </c>
      <c r="O417" s="481">
        <f t="shared" si="27"/>
        <v>0</v>
      </c>
      <c r="P417" s="481" t="str">
        <f t="shared" si="28"/>
        <v>Sin Valor</v>
      </c>
      <c r="Q417" s="482" t="s">
        <v>612</v>
      </c>
      <c r="R417" s="483">
        <f>IF(Q417=[1]Listas!F$4,[1]Listas!G$4,IF(Q417=[1]Listas!F$5,[1]Listas!G$5,IF(Q417=[1]Listas!F$6,[1]Listas!G$6,[1]Listas!G$7)))</f>
        <v>10</v>
      </c>
      <c r="S417" s="481">
        <f t="shared" si="29"/>
        <v>0</v>
      </c>
      <c r="T417" s="481" t="str">
        <f t="shared" si="26"/>
        <v>Mantener</v>
      </c>
      <c r="U417" s="481" t="str">
        <f>IF(S417&gt;=[1]Listas!AE$4,[1]Listas!AF$4,IF(S417&gt;=[1]Listas!AE$5,[1]Listas!AF$5,[1]Listas!AF$6))</f>
        <v>Aceptable</v>
      </c>
      <c r="V417" s="484">
        <v>1</v>
      </c>
      <c r="W417" s="484">
        <v>0</v>
      </c>
      <c r="X417" s="484">
        <v>0</v>
      </c>
      <c r="Y417" s="479" t="s">
        <v>669</v>
      </c>
      <c r="Z417" s="478" t="s">
        <v>604</v>
      </c>
      <c r="AA417" s="479"/>
      <c r="AB417" s="479"/>
      <c r="AC417" s="479"/>
      <c r="AD417" s="479"/>
      <c r="AE417" s="479"/>
    </row>
    <row r="418" spans="1:31" ht="51" hidden="1" x14ac:dyDescent="0.2">
      <c r="A418" s="477"/>
      <c r="B418" s="477"/>
      <c r="C418" s="478" t="s">
        <v>604</v>
      </c>
      <c r="D418" s="478" t="s">
        <v>672</v>
      </c>
      <c r="E418" s="479" t="s">
        <v>673</v>
      </c>
      <c r="F418" s="478" t="s">
        <v>656</v>
      </c>
      <c r="G418" s="479" t="s">
        <v>674</v>
      </c>
      <c r="H418" s="479"/>
      <c r="I418" s="479" t="s">
        <v>675</v>
      </c>
      <c r="J418" s="479"/>
      <c r="K418" s="478" t="s">
        <v>610</v>
      </c>
      <c r="L418" s="480">
        <f>IF(K418=[1]Listas!B$4,[1]Listas!C$4,IF(K418=[1]Listas!B$5,[1]Listas!C$5,IF(K418=[1]Listas!B$6,[1]Listas!C$6,[1]Listas!C$7)))</f>
        <v>0</v>
      </c>
      <c r="M418" s="478" t="s">
        <v>665</v>
      </c>
      <c r="N418" s="480">
        <f>IF(M418=[1]Listas!D$4,[1]Listas!E$4,IF(M418=[1]Listas!D$5,[1]Listas!E$5,IF(M418=[1]Listas!D$6,[1]Listas!E$6,[1]Listas!E$7)))</f>
        <v>1</v>
      </c>
      <c r="O418" s="481">
        <f t="shared" si="27"/>
        <v>0</v>
      </c>
      <c r="P418" s="481" t="str">
        <f t="shared" si="28"/>
        <v>Sin Valor</v>
      </c>
      <c r="Q418" s="482" t="s">
        <v>676</v>
      </c>
      <c r="R418" s="483">
        <f>IF(Q418=[1]Listas!F$4,[1]Listas!G$4,IF(Q418=[1]Listas!F$5,[1]Listas!G$5,IF(Q418=[1]Listas!F$6,[1]Listas!G$6,[1]Listas!G$7)))</f>
        <v>100</v>
      </c>
      <c r="S418" s="481">
        <f t="shared" si="29"/>
        <v>0</v>
      </c>
      <c r="T418" s="481" t="str">
        <f t="shared" si="26"/>
        <v>Mantener</v>
      </c>
      <c r="U418" s="481" t="str">
        <f>IF(S418&gt;=[1]Listas!AE$4,[1]Listas!AF$4,IF(S418&gt;=[1]Listas!AE$5,[1]Listas!AF$5,[1]Listas!AF$6))</f>
        <v>Aceptable</v>
      </c>
      <c r="V418" s="484">
        <v>1</v>
      </c>
      <c r="W418" s="484">
        <v>0</v>
      </c>
      <c r="X418" s="484">
        <v>0</v>
      </c>
      <c r="Y418" s="479" t="s">
        <v>677</v>
      </c>
      <c r="Z418" s="478" t="s">
        <v>604</v>
      </c>
      <c r="AA418" s="479"/>
      <c r="AB418" s="479"/>
      <c r="AC418" s="479"/>
      <c r="AD418" s="479" t="s">
        <v>678</v>
      </c>
      <c r="AE418" s="479"/>
    </row>
    <row r="419" spans="1:31" ht="51" hidden="1" x14ac:dyDescent="0.2">
      <c r="A419" s="477" t="s">
        <v>857</v>
      </c>
      <c r="B419" s="477" t="s">
        <v>811</v>
      </c>
      <c r="C419" s="478" t="s">
        <v>604</v>
      </c>
      <c r="D419" s="478" t="s">
        <v>605</v>
      </c>
      <c r="E419" s="479" t="s">
        <v>852</v>
      </c>
      <c r="F419" s="478" t="s">
        <v>607</v>
      </c>
      <c r="G419" s="479" t="s">
        <v>608</v>
      </c>
      <c r="H419" s="479" t="s">
        <v>609</v>
      </c>
      <c r="I419" s="479"/>
      <c r="J419" s="479" t="s">
        <v>814</v>
      </c>
      <c r="K419" s="478" t="s">
        <v>610</v>
      </c>
      <c r="L419" s="480">
        <f>IF(K419=[1]Listas!B$4,[1]Listas!C$4,IF(K419=[1]Listas!B$5,[1]Listas!C$5,IF(K419=[1]Listas!B$6,[1]Listas!C$6,[1]Listas!C$7)))</f>
        <v>0</v>
      </c>
      <c r="M419" s="478" t="s">
        <v>611</v>
      </c>
      <c r="N419" s="480">
        <f>IF(M419=[1]Listas!D$4,[1]Listas!E$4,IF(M419=[1]Listas!D$5,[1]Listas!E$5,IF(M419=[1]Listas!D$6,[1]Listas!E$6,[1]Listas!E$7)))</f>
        <v>3</v>
      </c>
      <c r="O419" s="481">
        <f t="shared" si="27"/>
        <v>0</v>
      </c>
      <c r="P419" s="481" t="str">
        <f t="shared" si="28"/>
        <v>Sin Valor</v>
      </c>
      <c r="Q419" s="482" t="s">
        <v>645</v>
      </c>
      <c r="R419" s="483">
        <f>IF(Q419=[1]Listas!F$4,[1]Listas!G$4,IF(Q419=[1]Listas!F$5,[1]Listas!G$5,IF(Q419=[1]Listas!F$6,[1]Listas!G$6,[1]Listas!G$7)))</f>
        <v>25</v>
      </c>
      <c r="S419" s="481">
        <f t="shared" si="29"/>
        <v>0</v>
      </c>
      <c r="T419" s="481" t="str">
        <f t="shared" si="26"/>
        <v>Mantener</v>
      </c>
      <c r="U419" s="481" t="str">
        <f>IF(S419&gt;=[1]Listas!AE$4,[1]Listas!AF$4,IF(S419&gt;=[1]Listas!AE$5,[1]Listas!AF$5,[1]Listas!AF$6))</f>
        <v>Aceptable</v>
      </c>
      <c r="V419" s="484">
        <v>7</v>
      </c>
      <c r="W419" s="484">
        <v>0</v>
      </c>
      <c r="X419" s="484">
        <v>0</v>
      </c>
      <c r="Y419" s="479" t="s">
        <v>613</v>
      </c>
      <c r="Z419" s="478" t="s">
        <v>604</v>
      </c>
      <c r="AA419" s="479"/>
      <c r="AB419" s="479"/>
      <c r="AC419" s="479"/>
      <c r="AD419" s="485" t="s">
        <v>853</v>
      </c>
      <c r="AE419" s="479" t="s">
        <v>821</v>
      </c>
    </row>
    <row r="420" spans="1:31" ht="89.25" hidden="1" x14ac:dyDescent="0.2">
      <c r="A420" s="477"/>
      <c r="B420" s="477"/>
      <c r="C420" s="478" t="s">
        <v>604</v>
      </c>
      <c r="D420" s="478" t="s">
        <v>605</v>
      </c>
      <c r="E420" s="479" t="s">
        <v>615</v>
      </c>
      <c r="F420" s="478" t="s">
        <v>607</v>
      </c>
      <c r="G420" s="479" t="s">
        <v>616</v>
      </c>
      <c r="H420" s="487" t="s">
        <v>858</v>
      </c>
      <c r="I420" s="487" t="s">
        <v>859</v>
      </c>
      <c r="J420" s="487" t="s">
        <v>860</v>
      </c>
      <c r="K420" s="478" t="s">
        <v>580</v>
      </c>
      <c r="L420" s="480">
        <f>IF(K420=[1]Listas!B$4,[1]Listas!C$4,IF(K420=[1]Listas!B$5,[1]Listas!C$5,IF(K420=[1]Listas!B$6,[1]Listas!C$6,[1]Listas!C$7)))</f>
        <v>2</v>
      </c>
      <c r="M420" s="478" t="s">
        <v>620</v>
      </c>
      <c r="N420" s="480">
        <f>IF(M420=[1]Listas!D$4,[1]Listas!E$4,IF(M420=[1]Listas!D$5,[1]Listas!E$5,IF(M420=[1]Listas!D$6,[1]Listas!E$6,[1]Listas!E$7)))</f>
        <v>4</v>
      </c>
      <c r="O420" s="481">
        <f>N420*L420</f>
        <v>8</v>
      </c>
      <c r="P420" s="481" t="str">
        <f>IF((O420&gt;=24),"Muy Alto",IF((O420&gt;=10),"Alto",IF((O420&gt;=6),"Medio",IF((O420&gt;=2),"Bajo","Sin Valor"))))</f>
        <v>Medio</v>
      </c>
      <c r="Q420" s="482" t="s">
        <v>621</v>
      </c>
      <c r="R420" s="483">
        <f>IF(Q420=[1]Listas!F$4,[1]Listas!G$4,IF(Q420=[1]Listas!F$5,[1]Listas!G$5,IF(Q420=[1]Listas!F$6,[1]Listas!G$6,[1]Listas!G$7)))</f>
        <v>60</v>
      </c>
      <c r="S420" s="481">
        <f>+R420*O420</f>
        <v>480</v>
      </c>
      <c r="T420" s="481" t="str">
        <f>IF((S420&gt;=600),"Crítico",IF((S420&gt;=150),"Corregir",IF((S420&gt;=40),"Mejorar",IF((S420&lt;=20),"Mantener"))))</f>
        <v>Corregir</v>
      </c>
      <c r="U420" s="481" t="str">
        <f>IF(S420&gt;=[1]Listas!AE$4,[1]Listas!AF$4,IF(S420&gt;=[1]Listas!AE$5,[1]Listas!AF$5,[1]Listas!AF$6))</f>
        <v>Aceptable con control</v>
      </c>
      <c r="V420" s="484">
        <v>1</v>
      </c>
      <c r="W420" s="484">
        <v>0</v>
      </c>
      <c r="X420" s="484">
        <v>0</v>
      </c>
      <c r="Y420" s="479" t="s">
        <v>622</v>
      </c>
      <c r="Z420" s="478" t="s">
        <v>604</v>
      </c>
      <c r="AA420" s="479"/>
      <c r="AB420" s="479"/>
      <c r="AC420" s="479"/>
      <c r="AD420" s="488" t="s">
        <v>623</v>
      </c>
      <c r="AE420" s="489" t="s">
        <v>624</v>
      </c>
    </row>
    <row r="421" spans="1:31" ht="63.75" hidden="1" x14ac:dyDescent="0.2">
      <c r="A421" s="477"/>
      <c r="B421" s="477"/>
      <c r="C421" s="478" t="s">
        <v>604</v>
      </c>
      <c r="D421" s="478" t="s">
        <v>681</v>
      </c>
      <c r="E421" s="479" t="s">
        <v>682</v>
      </c>
      <c r="F421" s="478" t="s">
        <v>607</v>
      </c>
      <c r="G421" s="479" t="s">
        <v>634</v>
      </c>
      <c r="H421" s="479"/>
      <c r="I421" s="479"/>
      <c r="J421" s="479"/>
      <c r="K421" s="478" t="s">
        <v>610</v>
      </c>
      <c r="L421" s="480">
        <f>IF(K421=[1]Listas!B$4,[1]Listas!C$4,IF(K421=[1]Listas!B$5,[1]Listas!C$5,IF(K421=[1]Listas!B$6,[1]Listas!C$6,[1]Listas!C$7)))</f>
        <v>0</v>
      </c>
      <c r="M421" s="478" t="s">
        <v>636</v>
      </c>
      <c r="N421" s="480">
        <f>IF(M421=[1]Listas!D$4,[1]Listas!E$4,IF(M421=[1]Listas!D$5,[1]Listas!E$5,IF(M421=[1]Listas!D$6,[1]Listas!E$6,[1]Listas!E$7)))</f>
        <v>2</v>
      </c>
      <c r="O421" s="481">
        <f>N421*L421</f>
        <v>0</v>
      </c>
      <c r="P421" s="481" t="str">
        <f>IF((O421&gt;=24),"Muy Alto",IF((O421&gt;=10),"Alto",IF((O421&gt;=6),"Medio",IF((O421&gt;=2),"Bajo","Sin Valor"))))</f>
        <v>Sin Valor</v>
      </c>
      <c r="Q421" s="482" t="s">
        <v>645</v>
      </c>
      <c r="R421" s="483">
        <f>IF(Q421=[1]Listas!F$4,[1]Listas!G$4,IF(Q421=[1]Listas!F$5,[1]Listas!G$5,IF(Q421=[1]Listas!F$6,[1]Listas!G$6,[1]Listas!G$7)))</f>
        <v>25</v>
      </c>
      <c r="S421" s="481">
        <f>+R421*O421</f>
        <v>0</v>
      </c>
      <c r="T421" s="481" t="str">
        <f t="shared" si="26"/>
        <v>Mantener</v>
      </c>
      <c r="U421" s="481" t="str">
        <f>IF(S421&gt;=[1]Listas!AE$4,[1]Listas!AF$4,IF(S421&gt;=[1]Listas!AE$5,[1]Listas!AF$5,[1]Listas!AF$6))</f>
        <v>Aceptable</v>
      </c>
      <c r="V421" s="484">
        <v>7</v>
      </c>
      <c r="W421" s="484">
        <v>0</v>
      </c>
      <c r="X421" s="484">
        <v>0</v>
      </c>
      <c r="Y421" s="479" t="s">
        <v>637</v>
      </c>
      <c r="Z421" s="478" t="s">
        <v>604</v>
      </c>
      <c r="AA421" s="479"/>
      <c r="AB421" s="479"/>
      <c r="AC421" s="491"/>
      <c r="AD421" s="485" t="s">
        <v>638</v>
      </c>
      <c r="AE421" s="479"/>
    </row>
    <row r="422" spans="1:31" ht="38.25" hidden="1" x14ac:dyDescent="0.2">
      <c r="A422" s="477"/>
      <c r="B422" s="477"/>
      <c r="C422" s="478" t="s">
        <v>604</v>
      </c>
      <c r="D422" s="478" t="s">
        <v>718</v>
      </c>
      <c r="E422" s="479" t="s">
        <v>854</v>
      </c>
      <c r="F422" s="478" t="s">
        <v>607</v>
      </c>
      <c r="G422" s="479" t="s">
        <v>634</v>
      </c>
      <c r="H422" s="479"/>
      <c r="I422" s="479"/>
      <c r="J422" s="479"/>
      <c r="K422" s="478" t="s">
        <v>610</v>
      </c>
      <c r="L422" s="480">
        <f>IF(K422=[1]Listas!B$4,[1]Listas!C$4,IF(K422=[1]Listas!B$5,[1]Listas!C$5,IF(K422=[1]Listas!B$6,[1]Listas!C$6,[1]Listas!C$7)))</f>
        <v>0</v>
      </c>
      <c r="M422" s="478" t="s">
        <v>636</v>
      </c>
      <c r="N422" s="480">
        <f>IF(M422=[1]Listas!D$4,[1]Listas!E$4,IF(M422=[1]Listas!D$5,[1]Listas!E$5,IF(M422=[1]Listas!D$6,[1]Listas!E$6,[1]Listas!E$7)))</f>
        <v>2</v>
      </c>
      <c r="O422" s="481">
        <f>N422*L422</f>
        <v>0</v>
      </c>
      <c r="P422" s="481" t="str">
        <f>IF((O422&gt;=24),"Muy Alto",IF((O422&gt;=10),"Alto",IF((O422&gt;=6),"Medio",IF((O422&gt;=2),"Bajo","Sin Valor"))))</f>
        <v>Sin Valor</v>
      </c>
      <c r="Q422" s="482" t="s">
        <v>645</v>
      </c>
      <c r="R422" s="483">
        <f>IF(Q422=[1]Listas!F$4,[1]Listas!G$4,IF(Q422=[1]Listas!F$5,[1]Listas!G$5,IF(Q422=[1]Listas!F$6,[1]Listas!G$6,[1]Listas!G$7)))</f>
        <v>25</v>
      </c>
      <c r="S422" s="481">
        <f>+R422*O422</f>
        <v>0</v>
      </c>
      <c r="T422" s="481" t="str">
        <f t="shared" si="26"/>
        <v>Mantener</v>
      </c>
      <c r="U422" s="481" t="str">
        <f>IF(S422&gt;=[1]Listas!AE$4,[1]Listas!AF$4,IF(S422&gt;=[1]Listas!AE$5,[1]Listas!AF$5,[1]Listas!AF$6))</f>
        <v>Aceptable</v>
      </c>
      <c r="V422" s="484">
        <v>7</v>
      </c>
      <c r="W422" s="484">
        <v>0</v>
      </c>
      <c r="X422" s="484">
        <v>0</v>
      </c>
      <c r="Y422" s="479" t="s">
        <v>637</v>
      </c>
      <c r="Z422" s="478" t="s">
        <v>604</v>
      </c>
      <c r="AA422" s="479"/>
      <c r="AB422" s="479"/>
      <c r="AC422" s="491"/>
      <c r="AD422" s="485" t="s">
        <v>638</v>
      </c>
      <c r="AE422" s="479"/>
    </row>
    <row r="423" spans="1:31" ht="76.5" hidden="1" x14ac:dyDescent="0.2">
      <c r="A423" s="477"/>
      <c r="B423" s="477"/>
      <c r="C423" s="478" t="s">
        <v>604</v>
      </c>
      <c r="D423" s="478" t="s">
        <v>639</v>
      </c>
      <c r="E423" s="479" t="s">
        <v>683</v>
      </c>
      <c r="F423" s="478" t="s">
        <v>641</v>
      </c>
      <c r="G423" s="479" t="s">
        <v>642</v>
      </c>
      <c r="H423" s="479" t="s">
        <v>643</v>
      </c>
      <c r="I423" s="479" t="s">
        <v>644</v>
      </c>
      <c r="J423" s="479" t="s">
        <v>651</v>
      </c>
      <c r="K423" s="478" t="s">
        <v>580</v>
      </c>
      <c r="L423" s="480">
        <f>IF(K423=[1]Listas!B$4,[1]Listas!C$4,IF(K423=[1]Listas!B$5,[1]Listas!C$5,IF(K423=[1]Listas!B$6,[1]Listas!C$6,[1]Listas!C$7)))</f>
        <v>2</v>
      </c>
      <c r="M423" s="478" t="s">
        <v>611</v>
      </c>
      <c r="N423" s="480">
        <f>IF(M423=[1]Listas!D$4,[1]Listas!E$4,IF(M423=[1]Listas!D$5,[1]Listas!E$5,IF(M423=[1]Listas!D$6,[1]Listas!E$6,[1]Listas!E$7)))</f>
        <v>3</v>
      </c>
      <c r="O423" s="481">
        <f>N423*L423</f>
        <v>6</v>
      </c>
      <c r="P423" s="481" t="str">
        <f>IF((O423&gt;=24),"Muy Alto",IF((O423&gt;=10),"Alto",IF((O423&gt;=6),"Medio",IF((O423&gt;=2),"Bajo","Sin Valor"))))</f>
        <v>Medio</v>
      </c>
      <c r="Q423" s="482" t="s">
        <v>645</v>
      </c>
      <c r="R423" s="483">
        <f>IF(Q423=[1]Listas!F$4,[1]Listas!G$4,IF(Q423=[1]Listas!F$5,[1]Listas!G$5,IF(Q423=[1]Listas!F$6,[1]Listas!G$6,[1]Listas!G$7)))</f>
        <v>25</v>
      </c>
      <c r="S423" s="481">
        <f>+R423*O423</f>
        <v>150</v>
      </c>
      <c r="T423" s="481" t="str">
        <f t="shared" si="26"/>
        <v>Corregir</v>
      </c>
      <c r="U423" s="481" t="str">
        <f>IF(S423&gt;=[1]Listas!AE$4,[1]Listas!AF$4,IF(S423&gt;=[1]Listas!AE$5,[1]Listas!AF$5,[1]Listas!AF$6))</f>
        <v>Aceptable con control</v>
      </c>
      <c r="V423" s="484">
        <v>7</v>
      </c>
      <c r="W423" s="484">
        <v>0</v>
      </c>
      <c r="X423" s="484">
        <v>0</v>
      </c>
      <c r="Y423" s="479" t="s">
        <v>646</v>
      </c>
      <c r="Z423" s="478" t="s">
        <v>604</v>
      </c>
      <c r="AA423" s="479"/>
      <c r="AB423" s="479"/>
      <c r="AC423" s="479" t="s">
        <v>684</v>
      </c>
      <c r="AD423" s="485" t="s">
        <v>647</v>
      </c>
      <c r="AE423" s="479"/>
    </row>
    <row r="424" spans="1:31" ht="76.5" hidden="1" x14ac:dyDescent="0.2">
      <c r="A424" s="477"/>
      <c r="B424" s="477"/>
      <c r="C424" s="478" t="s">
        <v>604</v>
      </c>
      <c r="D424" s="478" t="s">
        <v>780</v>
      </c>
      <c r="E424" s="479" t="s">
        <v>855</v>
      </c>
      <c r="F424" s="478" t="s">
        <v>641</v>
      </c>
      <c r="G424" s="479" t="s">
        <v>642</v>
      </c>
      <c r="H424" s="479"/>
      <c r="I424" s="479"/>
      <c r="J424" s="479" t="s">
        <v>651</v>
      </c>
      <c r="K424" s="478" t="s">
        <v>580</v>
      </c>
      <c r="L424" s="480">
        <f>IF(K424=[1]Listas!B$4,[1]Listas!C$4,IF(K424=[1]Listas!B$5,[1]Listas!C$5,IF(K424=[1]Listas!B$6,[1]Listas!C$6,[1]Listas!C$7)))</f>
        <v>2</v>
      </c>
      <c r="M424" s="478" t="s">
        <v>611</v>
      </c>
      <c r="N424" s="480">
        <f>IF(M424=[1]Listas!D$4,[1]Listas!E$4,IF(M424=[1]Listas!D$5,[1]Listas!E$5,IF(M424=[1]Listas!D$6,[1]Listas!E$6,[1]Listas!E$7)))</f>
        <v>3</v>
      </c>
      <c r="O424" s="481">
        <f>N424*L424</f>
        <v>6</v>
      </c>
      <c r="P424" s="481" t="str">
        <f>IF((O424&gt;=24),"Muy Alto",IF((O424&gt;=10),"Alto",IF((O424&gt;=6),"Medio",IF((O424&gt;=2),"Bajo","Sin Valor"))))</f>
        <v>Medio</v>
      </c>
      <c r="Q424" s="482" t="s">
        <v>645</v>
      </c>
      <c r="R424" s="483">
        <f>IF(Q424=[1]Listas!F$4,[1]Listas!G$4,IF(Q424=[1]Listas!F$5,[1]Listas!G$5,IF(Q424=[1]Listas!F$6,[1]Listas!G$6,[1]Listas!G$7)))</f>
        <v>25</v>
      </c>
      <c r="S424" s="481">
        <f>+R424*O424</f>
        <v>150</v>
      </c>
      <c r="T424" s="481" t="str">
        <f t="shared" si="26"/>
        <v>Corregir</v>
      </c>
      <c r="U424" s="481" t="str">
        <f>IF(S424&gt;=[1]Listas!AE$4,[1]Listas!AF$4,IF(S424&gt;=[1]Listas!AE$5,[1]Listas!AF$5,[1]Listas!AF$6))</f>
        <v>Aceptable con control</v>
      </c>
      <c r="V424" s="484">
        <v>7</v>
      </c>
      <c r="W424" s="484">
        <v>0</v>
      </c>
      <c r="X424" s="484">
        <v>0</v>
      </c>
      <c r="Y424" s="479" t="s">
        <v>646</v>
      </c>
      <c r="Z424" s="478" t="s">
        <v>63</v>
      </c>
      <c r="AA424" s="479"/>
      <c r="AB424" s="479"/>
      <c r="AC424" s="479"/>
      <c r="AD424" s="485" t="s">
        <v>647</v>
      </c>
      <c r="AE424" s="479"/>
    </row>
    <row r="425" spans="1:31" ht="38.25" hidden="1" x14ac:dyDescent="0.2">
      <c r="A425" s="477"/>
      <c r="B425" s="477"/>
      <c r="C425" s="478" t="s">
        <v>604</v>
      </c>
      <c r="D425" s="478" t="s">
        <v>654</v>
      </c>
      <c r="E425" s="479" t="s">
        <v>655</v>
      </c>
      <c r="F425" s="478" t="s">
        <v>656</v>
      </c>
      <c r="G425" s="479" t="s">
        <v>657</v>
      </c>
      <c r="H425" s="479" t="s">
        <v>658</v>
      </c>
      <c r="I425" s="479"/>
      <c r="J425" s="479"/>
      <c r="K425" s="478" t="s">
        <v>580</v>
      </c>
      <c r="L425" s="480">
        <f>IF(K425=[1]Listas!B$4,[1]Listas!C$4,IF(K425=[1]Listas!B$5,[1]Listas!C$5,IF(K425=[1]Listas!B$6,[1]Listas!C$6,[1]Listas!C$7)))</f>
        <v>2</v>
      </c>
      <c r="M425" s="478" t="s">
        <v>611</v>
      </c>
      <c r="N425" s="480">
        <f>IF(M425=[1]Listas!D$4,[1]Listas!E$4,IF(M425=[1]Listas!D$5,[1]Listas!E$5,IF(M425=[1]Listas!D$6,[1]Listas!E$6,[1]Listas!E$7)))</f>
        <v>3</v>
      </c>
      <c r="O425" s="481">
        <f t="shared" ref="O425:O489" si="30">N425*L425</f>
        <v>6</v>
      </c>
      <c r="P425" s="481" t="str">
        <f t="shared" ref="P425:P489" si="31">IF((O425&gt;=24),"Muy Alto",IF((O425&gt;=10),"Alto",IF((O425&gt;=6),"Medio",IF((O425&gt;=2),"Bajo","Sin Valor"))))</f>
        <v>Medio</v>
      </c>
      <c r="Q425" s="482" t="s">
        <v>645</v>
      </c>
      <c r="R425" s="483">
        <f>IF(Q425=[1]Listas!F$4,[1]Listas!G$4,IF(Q425=[1]Listas!F$5,[1]Listas!G$5,IF(Q425=[1]Listas!F$6,[1]Listas!G$6,[1]Listas!G$7)))</f>
        <v>25</v>
      </c>
      <c r="S425" s="481">
        <f t="shared" ref="S425:S489" si="32">+R425*O425</f>
        <v>150</v>
      </c>
      <c r="T425" s="481" t="str">
        <f t="shared" si="26"/>
        <v>Corregir</v>
      </c>
      <c r="U425" s="481" t="str">
        <f>IF(S425&gt;=[1]Listas!AE$4,[1]Listas!AF$4,IF(S425&gt;=[1]Listas!AE$5,[1]Listas!AF$5,[1]Listas!AF$6))</f>
        <v>Aceptable con control</v>
      </c>
      <c r="V425" s="484">
        <v>7</v>
      </c>
      <c r="W425" s="484">
        <v>0</v>
      </c>
      <c r="X425" s="484">
        <v>0</v>
      </c>
      <c r="Y425" s="479" t="s">
        <v>659</v>
      </c>
      <c r="Z425" s="478" t="s">
        <v>63</v>
      </c>
      <c r="AA425" s="479"/>
      <c r="AB425" s="479"/>
      <c r="AC425" s="491"/>
      <c r="AD425" s="479" t="s">
        <v>660</v>
      </c>
      <c r="AE425" s="491"/>
    </row>
    <row r="426" spans="1:31" ht="38.25" hidden="1" x14ac:dyDescent="0.2">
      <c r="A426" s="477"/>
      <c r="B426" s="477"/>
      <c r="C426" s="478" t="s">
        <v>604</v>
      </c>
      <c r="D426" s="478" t="s">
        <v>661</v>
      </c>
      <c r="E426" s="479" t="s">
        <v>662</v>
      </c>
      <c r="F426" s="478" t="s">
        <v>663</v>
      </c>
      <c r="G426" s="479" t="s">
        <v>664</v>
      </c>
      <c r="H426" s="479"/>
      <c r="I426" s="479"/>
      <c r="J426" s="479"/>
      <c r="K426" s="478" t="s">
        <v>610</v>
      </c>
      <c r="L426" s="480">
        <f>IF(K426=[1]Listas!B$4,[1]Listas!C$4,IF(K426=[1]Listas!B$5,[1]Listas!C$5,IF(K426=[1]Listas!B$6,[1]Listas!C$6,[1]Listas!C$7)))</f>
        <v>0</v>
      </c>
      <c r="M426" s="478" t="s">
        <v>665</v>
      </c>
      <c r="N426" s="480">
        <f>IF(M426=[1]Listas!D$4,[1]Listas!E$4,IF(M426=[1]Listas!D$5,[1]Listas!E$5,IF(M426=[1]Listas!D$6,[1]Listas!E$6,[1]Listas!E$7)))</f>
        <v>1</v>
      </c>
      <c r="O426" s="481">
        <f t="shared" si="30"/>
        <v>0</v>
      </c>
      <c r="P426" s="481" t="str">
        <f t="shared" si="31"/>
        <v>Sin Valor</v>
      </c>
      <c r="Q426" s="482" t="s">
        <v>612</v>
      </c>
      <c r="R426" s="483">
        <f>IF(Q426=[1]Listas!F$4,[1]Listas!G$4,IF(Q426=[1]Listas!F$5,[1]Listas!G$5,IF(Q426=[1]Listas!F$6,[1]Listas!G$6,[1]Listas!G$7)))</f>
        <v>10</v>
      </c>
      <c r="S426" s="481">
        <f t="shared" si="32"/>
        <v>0</v>
      </c>
      <c r="T426" s="481" t="str">
        <f t="shared" si="26"/>
        <v>Mantener</v>
      </c>
      <c r="U426" s="481" t="str">
        <f>IF(S426&gt;=[1]Listas!AE$4,[1]Listas!AF$4,IF(S426&gt;=[1]Listas!AE$5,[1]Listas!AF$5,[1]Listas!AF$6))</f>
        <v>Aceptable</v>
      </c>
      <c r="V426" s="484">
        <v>7</v>
      </c>
      <c r="W426" s="484">
        <v>0</v>
      </c>
      <c r="X426" s="484">
        <v>0</v>
      </c>
      <c r="Y426" s="479" t="s">
        <v>664</v>
      </c>
      <c r="Z426" s="478" t="s">
        <v>604</v>
      </c>
      <c r="AA426" s="479"/>
      <c r="AB426" s="479"/>
      <c r="AC426" s="479"/>
      <c r="AD426" s="479" t="s">
        <v>666</v>
      </c>
      <c r="AE426" s="479"/>
    </row>
    <row r="427" spans="1:31" ht="51" hidden="1" x14ac:dyDescent="0.2">
      <c r="A427" s="477"/>
      <c r="B427" s="477"/>
      <c r="C427" s="478" t="s">
        <v>604</v>
      </c>
      <c r="D427" s="478" t="s">
        <v>696</v>
      </c>
      <c r="E427" s="479" t="s">
        <v>856</v>
      </c>
      <c r="F427" s="478" t="s">
        <v>698</v>
      </c>
      <c r="G427" s="479" t="s">
        <v>699</v>
      </c>
      <c r="H427" s="479"/>
      <c r="I427" s="479"/>
      <c r="J427" s="479"/>
      <c r="K427" s="478" t="s">
        <v>695</v>
      </c>
      <c r="L427" s="480">
        <f>IF(K427=[1]Listas!B$4,[1]Listas!C$4,IF(K427=[1]Listas!B$5,[1]Listas!C$5,IF(K427=[1]Listas!B$6,[1]Listas!C$6,[1]Listas!C$7)))</f>
        <v>6</v>
      </c>
      <c r="M427" s="478" t="s">
        <v>611</v>
      </c>
      <c r="N427" s="480">
        <f>IF(M427=[1]Listas!D$4,[1]Listas!E$4,IF(M427=[1]Listas!D$5,[1]Listas!E$5,IF(M427=[1]Listas!D$6,[1]Listas!E$6,[1]Listas!E$7)))</f>
        <v>3</v>
      </c>
      <c r="O427" s="481">
        <f t="shared" si="30"/>
        <v>18</v>
      </c>
      <c r="P427" s="481" t="str">
        <f t="shared" si="31"/>
        <v>Alto</v>
      </c>
      <c r="Q427" s="482" t="s">
        <v>645</v>
      </c>
      <c r="R427" s="483">
        <f>IF(Q427=[1]Listas!F$4,[1]Listas!G$4,IF(Q427=[1]Listas!F$5,[1]Listas!G$5,IF(Q427=[1]Listas!F$6,[1]Listas!G$6,[1]Listas!G$7)))</f>
        <v>25</v>
      </c>
      <c r="S427" s="481">
        <f t="shared" si="32"/>
        <v>450</v>
      </c>
      <c r="T427" s="481" t="str">
        <f t="shared" si="26"/>
        <v>Corregir</v>
      </c>
      <c r="U427" s="481" t="str">
        <f>IF(S427&gt;=[1]Listas!AE$4,[1]Listas!AF$4,IF(S427&gt;=[1]Listas!AE$5,[1]Listas!AF$5,[1]Listas!AF$6))</f>
        <v>Aceptable con control</v>
      </c>
      <c r="V427" s="484">
        <v>7</v>
      </c>
      <c r="W427" s="484">
        <v>0</v>
      </c>
      <c r="X427" s="484">
        <v>0</v>
      </c>
      <c r="Y427" s="479" t="s">
        <v>699</v>
      </c>
      <c r="Z427" s="478" t="s">
        <v>604</v>
      </c>
      <c r="AA427" s="479"/>
      <c r="AB427" s="479"/>
      <c r="AC427" s="479"/>
      <c r="AD427" s="479" t="s">
        <v>700</v>
      </c>
      <c r="AE427" s="479"/>
    </row>
    <row r="428" spans="1:31" ht="38.25" hidden="1" x14ac:dyDescent="0.2">
      <c r="A428" s="477"/>
      <c r="B428" s="477"/>
      <c r="C428" s="478" t="s">
        <v>604</v>
      </c>
      <c r="D428" s="478" t="s">
        <v>701</v>
      </c>
      <c r="E428" s="479" t="s">
        <v>702</v>
      </c>
      <c r="F428" s="478" t="s">
        <v>656</v>
      </c>
      <c r="G428" s="479" t="s">
        <v>664</v>
      </c>
      <c r="H428" s="479"/>
      <c r="I428" s="479"/>
      <c r="J428" s="479"/>
      <c r="K428" s="478" t="s">
        <v>695</v>
      </c>
      <c r="L428" s="480">
        <f>IF(K428=[1]Listas!B$4,[1]Listas!C$4,IF(K428=[1]Listas!B$5,[1]Listas!C$5,IF(K428=[1]Listas!B$6,[1]Listas!C$6,[1]Listas!C$7)))</f>
        <v>6</v>
      </c>
      <c r="M428" s="478" t="s">
        <v>611</v>
      </c>
      <c r="N428" s="480">
        <f>IF(M428=[1]Listas!D$4,[1]Listas!E$4,IF(M428=[1]Listas!D$5,[1]Listas!E$5,IF(M428=[1]Listas!D$6,[1]Listas!E$6,[1]Listas!E$7)))</f>
        <v>3</v>
      </c>
      <c r="O428" s="481">
        <f t="shared" si="30"/>
        <v>18</v>
      </c>
      <c r="P428" s="481" t="str">
        <f t="shared" si="31"/>
        <v>Alto</v>
      </c>
      <c r="Q428" s="482" t="s">
        <v>645</v>
      </c>
      <c r="R428" s="483">
        <f>IF(Q428=[1]Listas!F$4,[1]Listas!G$4,IF(Q428=[1]Listas!F$5,[1]Listas!G$5,IF(Q428=[1]Listas!F$6,[1]Listas!G$6,[1]Listas!G$7)))</f>
        <v>25</v>
      </c>
      <c r="S428" s="481">
        <f t="shared" si="32"/>
        <v>450</v>
      </c>
      <c r="T428" s="481" t="str">
        <f t="shared" si="26"/>
        <v>Corregir</v>
      </c>
      <c r="U428" s="481" t="str">
        <f>IF(S428&gt;=[1]Listas!AE$4,[1]Listas!AF$4,IF(S428&gt;=[1]Listas!AE$5,[1]Listas!AF$5,[1]Listas!AF$6))</f>
        <v>Aceptable con control</v>
      </c>
      <c r="V428" s="484">
        <v>7</v>
      </c>
      <c r="W428" s="484">
        <v>0</v>
      </c>
      <c r="X428" s="484">
        <v>0</v>
      </c>
      <c r="Y428" s="479" t="s">
        <v>664</v>
      </c>
      <c r="Z428" s="478" t="s">
        <v>604</v>
      </c>
      <c r="AA428" s="479"/>
      <c r="AB428" s="479"/>
      <c r="AC428" s="479"/>
      <c r="AD428" s="479" t="s">
        <v>700</v>
      </c>
      <c r="AE428" s="479"/>
    </row>
    <row r="429" spans="1:31" ht="38.25" hidden="1" x14ac:dyDescent="0.2">
      <c r="A429" s="477"/>
      <c r="B429" s="477"/>
      <c r="C429" s="478" t="s">
        <v>604</v>
      </c>
      <c r="D429" s="478" t="s">
        <v>667</v>
      </c>
      <c r="E429" s="479" t="s">
        <v>687</v>
      </c>
      <c r="F429" s="478" t="s">
        <v>663</v>
      </c>
      <c r="G429" s="479" t="s">
        <v>669</v>
      </c>
      <c r="H429" s="479"/>
      <c r="I429" s="479" t="s">
        <v>670</v>
      </c>
      <c r="J429" s="479"/>
      <c r="K429" s="478" t="s">
        <v>610</v>
      </c>
      <c r="L429" s="480">
        <f>IF(K429=[1]Listas!B$4,[1]Listas!C$4,IF(K429=[1]Listas!B$5,[1]Listas!C$5,IF(K429=[1]Listas!B$6,[1]Listas!C$6,[1]Listas!C$7)))</f>
        <v>0</v>
      </c>
      <c r="M429" s="478" t="s">
        <v>665</v>
      </c>
      <c r="N429" s="480">
        <f>IF(M429=[1]Listas!D$4,[1]Listas!E$4,IF(M429=[1]Listas!D$5,[1]Listas!E$5,IF(M429=[1]Listas!D$6,[1]Listas!E$6,[1]Listas!E$7)))</f>
        <v>1</v>
      </c>
      <c r="O429" s="481">
        <f t="shared" si="30"/>
        <v>0</v>
      </c>
      <c r="P429" s="481" t="str">
        <f t="shared" si="31"/>
        <v>Sin Valor</v>
      </c>
      <c r="Q429" s="482" t="s">
        <v>612</v>
      </c>
      <c r="R429" s="483">
        <f>IF(Q429=[1]Listas!F$4,[1]Listas!G$4,IF(Q429=[1]Listas!F$5,[1]Listas!G$5,IF(Q429=[1]Listas!F$6,[1]Listas!G$6,[1]Listas!G$7)))</f>
        <v>10</v>
      </c>
      <c r="S429" s="481">
        <f t="shared" si="32"/>
        <v>0</v>
      </c>
      <c r="T429" s="481" t="str">
        <f t="shared" si="26"/>
        <v>Mantener</v>
      </c>
      <c r="U429" s="481" t="str">
        <f>IF(S429&gt;=[1]Listas!AE$4,[1]Listas!AF$4,IF(S429&gt;=[1]Listas!AE$5,[1]Listas!AF$5,[1]Listas!AF$6))</f>
        <v>Aceptable</v>
      </c>
      <c r="V429" s="484">
        <v>7</v>
      </c>
      <c r="W429" s="484">
        <v>0</v>
      </c>
      <c r="X429" s="484">
        <v>0</v>
      </c>
      <c r="Y429" s="479" t="s">
        <v>669</v>
      </c>
      <c r="Z429" s="478" t="s">
        <v>604</v>
      </c>
      <c r="AA429" s="479"/>
      <c r="AB429" s="479"/>
      <c r="AC429" s="479"/>
      <c r="AD429" s="479"/>
      <c r="AE429" s="479"/>
    </row>
    <row r="430" spans="1:31" ht="51" hidden="1" x14ac:dyDescent="0.2">
      <c r="A430" s="477"/>
      <c r="B430" s="477"/>
      <c r="C430" s="478" t="s">
        <v>604</v>
      </c>
      <c r="D430" s="478" t="s">
        <v>672</v>
      </c>
      <c r="E430" s="479" t="s">
        <v>673</v>
      </c>
      <c r="F430" s="478" t="s">
        <v>656</v>
      </c>
      <c r="G430" s="479" t="s">
        <v>674</v>
      </c>
      <c r="H430" s="479"/>
      <c r="I430" s="479" t="s">
        <v>675</v>
      </c>
      <c r="J430" s="479"/>
      <c r="K430" s="478" t="s">
        <v>610</v>
      </c>
      <c r="L430" s="480">
        <f>IF(K430=[1]Listas!B$4,[1]Listas!C$4,IF(K430=[1]Listas!B$5,[1]Listas!C$5,IF(K430=[1]Listas!B$6,[1]Listas!C$6,[1]Listas!C$7)))</f>
        <v>0</v>
      </c>
      <c r="M430" s="478" t="s">
        <v>665</v>
      </c>
      <c r="N430" s="480">
        <f>IF(M430=[1]Listas!D$4,[1]Listas!E$4,IF(M430=[1]Listas!D$5,[1]Listas!E$5,IF(M430=[1]Listas!D$6,[1]Listas!E$6,[1]Listas!E$7)))</f>
        <v>1</v>
      </c>
      <c r="O430" s="481">
        <f t="shared" si="30"/>
        <v>0</v>
      </c>
      <c r="P430" s="481" t="str">
        <f t="shared" si="31"/>
        <v>Sin Valor</v>
      </c>
      <c r="Q430" s="482" t="s">
        <v>676</v>
      </c>
      <c r="R430" s="483">
        <f>IF(Q430=[1]Listas!F$4,[1]Listas!G$4,IF(Q430=[1]Listas!F$5,[1]Listas!G$5,IF(Q430=[1]Listas!F$6,[1]Listas!G$6,[1]Listas!G$7)))</f>
        <v>100</v>
      </c>
      <c r="S430" s="481">
        <f t="shared" si="32"/>
        <v>0</v>
      </c>
      <c r="T430" s="481" t="str">
        <f t="shared" si="26"/>
        <v>Mantener</v>
      </c>
      <c r="U430" s="481" t="str">
        <f>IF(S430&gt;=[1]Listas!AE$4,[1]Listas!AF$4,IF(S430&gt;=[1]Listas!AE$5,[1]Listas!AF$5,[1]Listas!AF$6))</f>
        <v>Aceptable</v>
      </c>
      <c r="V430" s="484">
        <v>7</v>
      </c>
      <c r="W430" s="484">
        <v>0</v>
      </c>
      <c r="X430" s="484">
        <v>0</v>
      </c>
      <c r="Y430" s="479" t="s">
        <v>677</v>
      </c>
      <c r="Z430" s="478" t="s">
        <v>604</v>
      </c>
      <c r="AA430" s="479"/>
      <c r="AB430" s="479"/>
      <c r="AC430" s="479"/>
      <c r="AD430" s="479" t="s">
        <v>678</v>
      </c>
      <c r="AE430" s="479"/>
    </row>
    <row r="431" spans="1:31" ht="102" hidden="1" x14ac:dyDescent="0.2">
      <c r="A431" s="477" t="s">
        <v>861</v>
      </c>
      <c r="B431" s="477" t="s">
        <v>603</v>
      </c>
      <c r="C431" s="478" t="s">
        <v>604</v>
      </c>
      <c r="D431" s="478" t="s">
        <v>605</v>
      </c>
      <c r="E431" s="479" t="s">
        <v>606</v>
      </c>
      <c r="F431" s="478" t="s">
        <v>607</v>
      </c>
      <c r="G431" s="479" t="s">
        <v>608</v>
      </c>
      <c r="H431" s="479" t="s">
        <v>609</v>
      </c>
      <c r="I431" s="478" t="s">
        <v>64</v>
      </c>
      <c r="J431" s="478" t="s">
        <v>64</v>
      </c>
      <c r="K431" s="478" t="s">
        <v>610</v>
      </c>
      <c r="L431" s="480">
        <f>IF(K431=[1]Listas!B$4,[1]Listas!C$4,IF(K431=[1]Listas!B$5,[1]Listas!C$5,IF(K431=[1]Listas!B$6,[1]Listas!C$6,[1]Listas!C$7)))</f>
        <v>0</v>
      </c>
      <c r="M431" s="478" t="s">
        <v>611</v>
      </c>
      <c r="N431" s="480">
        <f>IF(M431=[1]Listas!D$4,[1]Listas!E$4,IF(M431=[1]Listas!D$5,[1]Listas!E$5,IF(M431=[1]Listas!D$6,[1]Listas!E$6,[1]Listas!E$7)))</f>
        <v>3</v>
      </c>
      <c r="O431" s="481">
        <f t="shared" si="30"/>
        <v>0</v>
      </c>
      <c r="P431" s="481" t="str">
        <f t="shared" si="31"/>
        <v>Sin Valor</v>
      </c>
      <c r="Q431" s="482" t="s">
        <v>612</v>
      </c>
      <c r="R431" s="483">
        <f>IF(Q431=[1]Listas!F$4,[1]Listas!G$4,IF(Q431=[1]Listas!F$5,[1]Listas!G$5,IF(Q431=[1]Listas!F$6,[1]Listas!G$6,[1]Listas!G$7)))</f>
        <v>10</v>
      </c>
      <c r="S431" s="481">
        <f t="shared" si="32"/>
        <v>0</v>
      </c>
      <c r="T431" s="481" t="str">
        <f t="shared" si="26"/>
        <v>Mantener</v>
      </c>
      <c r="U431" s="481" t="str">
        <f>IF(S431&gt;=[1]Listas!AE$4,[1]Listas!AF$4,IF(S431&gt;=[1]Listas!AE$5,[1]Listas!AF$5,[1]Listas!AF$6))</f>
        <v>Aceptable</v>
      </c>
      <c r="V431" s="484">
        <v>1</v>
      </c>
      <c r="W431" s="484">
        <v>0</v>
      </c>
      <c r="X431" s="484">
        <v>0</v>
      </c>
      <c r="Y431" s="479" t="s">
        <v>613</v>
      </c>
      <c r="Z431" s="478" t="s">
        <v>604</v>
      </c>
      <c r="AA431" s="478"/>
      <c r="AB431" s="478"/>
      <c r="AC431" s="478" t="s">
        <v>64</v>
      </c>
      <c r="AD431" s="485" t="s">
        <v>755</v>
      </c>
      <c r="AE431" s="478" t="s">
        <v>64</v>
      </c>
    </row>
    <row r="432" spans="1:31" ht="89.25" hidden="1" x14ac:dyDescent="0.2">
      <c r="A432" s="477"/>
      <c r="B432" s="477"/>
      <c r="C432" s="478" t="s">
        <v>604</v>
      </c>
      <c r="D432" s="478" t="s">
        <v>605</v>
      </c>
      <c r="E432" s="479" t="s">
        <v>615</v>
      </c>
      <c r="F432" s="478" t="s">
        <v>607</v>
      </c>
      <c r="G432" s="479" t="s">
        <v>616</v>
      </c>
      <c r="H432" s="487" t="s">
        <v>617</v>
      </c>
      <c r="I432" s="487" t="s">
        <v>618</v>
      </c>
      <c r="J432" s="487" t="s">
        <v>619</v>
      </c>
      <c r="K432" s="478" t="s">
        <v>580</v>
      </c>
      <c r="L432" s="480">
        <f>IF(K432=[1]Listas!B$4,[1]Listas!C$4,IF(K432=[1]Listas!B$5,[1]Listas!C$5,IF(K432=[1]Listas!B$6,[1]Listas!C$6,[1]Listas!C$7)))</f>
        <v>2</v>
      </c>
      <c r="M432" s="478" t="s">
        <v>620</v>
      </c>
      <c r="N432" s="480">
        <f>IF(M432=[1]Listas!D$4,[1]Listas!E$4,IF(M432=[1]Listas!D$5,[1]Listas!E$5,IF(M432=[1]Listas!D$6,[1]Listas!E$6,[1]Listas!E$7)))</f>
        <v>4</v>
      </c>
      <c r="O432" s="481">
        <f>N432*L432</f>
        <v>8</v>
      </c>
      <c r="P432" s="481" t="str">
        <f>IF((O432&gt;=24),"Muy Alto",IF((O432&gt;=10),"Alto",IF((O432&gt;=6),"Medio",IF((O432&gt;=2),"Bajo","Sin Valor"))))</f>
        <v>Medio</v>
      </c>
      <c r="Q432" s="482" t="s">
        <v>621</v>
      </c>
      <c r="R432" s="483">
        <f>IF(Q432=[1]Listas!F$4,[1]Listas!G$4,IF(Q432=[1]Listas!F$5,[1]Listas!G$5,IF(Q432=[1]Listas!F$6,[1]Listas!G$6,[1]Listas!G$7)))</f>
        <v>60</v>
      </c>
      <c r="S432" s="481">
        <f>+R432*O432</f>
        <v>480</v>
      </c>
      <c r="T432" s="481" t="str">
        <f>IF((S432&gt;=600),"Crítico",IF((S432&gt;=150),"Corregir",IF((S432&gt;=40),"Mejorar",IF((S432&lt;=20),"Mantener"))))</f>
        <v>Corregir</v>
      </c>
      <c r="U432" s="481" t="str">
        <f>IF(S432&gt;=[1]Listas!AE$4,[1]Listas!AF$4,IF(S432&gt;=[1]Listas!AE$5,[1]Listas!AF$5,[1]Listas!AF$6))</f>
        <v>Aceptable con control</v>
      </c>
      <c r="V432" s="484">
        <v>1</v>
      </c>
      <c r="W432" s="484">
        <v>0</v>
      </c>
      <c r="X432" s="484">
        <v>0</v>
      </c>
      <c r="Y432" s="479" t="s">
        <v>622</v>
      </c>
      <c r="Z432" s="478" t="s">
        <v>604</v>
      </c>
      <c r="AA432" s="479"/>
      <c r="AB432" s="479"/>
      <c r="AC432" s="479"/>
      <c r="AD432" s="488" t="s">
        <v>623</v>
      </c>
      <c r="AE432" s="489" t="s">
        <v>624</v>
      </c>
    </row>
    <row r="433" spans="1:31" ht="76.5" hidden="1" x14ac:dyDescent="0.2">
      <c r="A433" s="477"/>
      <c r="B433" s="477"/>
      <c r="C433" s="478" t="s">
        <v>604</v>
      </c>
      <c r="D433" s="478" t="s">
        <v>625</v>
      </c>
      <c r="E433" s="478" t="s">
        <v>756</v>
      </c>
      <c r="F433" s="478" t="s">
        <v>607</v>
      </c>
      <c r="G433" s="478" t="s">
        <v>627</v>
      </c>
      <c r="H433" s="478" t="s">
        <v>628</v>
      </c>
      <c r="I433" s="478" t="s">
        <v>757</v>
      </c>
      <c r="J433" s="478" t="s">
        <v>758</v>
      </c>
      <c r="K433" s="478" t="s">
        <v>610</v>
      </c>
      <c r="L433" s="480">
        <f>IF(K433=[1]Listas!B$4,[1]Listas!C$4,IF(K433=[1]Listas!B$5,[1]Listas!C$5,IF(K433=[1]Listas!B$6,[1]Listas!C$6,[1]Listas!C$7)))</f>
        <v>0</v>
      </c>
      <c r="M433" s="478" t="s">
        <v>620</v>
      </c>
      <c r="N433" s="480">
        <f>IF(M433=[1]Listas!D$4,[1]Listas!E$4,IF(M433=[1]Listas!D$5,[1]Listas!E$5,IF(M433=[1]Listas!D$6,[1]Listas!E$6,[1]Listas!E$7)))</f>
        <v>4</v>
      </c>
      <c r="O433" s="481">
        <f t="shared" si="30"/>
        <v>0</v>
      </c>
      <c r="P433" s="481" t="str">
        <f t="shared" si="31"/>
        <v>Sin Valor</v>
      </c>
      <c r="Q433" s="482" t="s">
        <v>612</v>
      </c>
      <c r="R433" s="483">
        <f>IF(Q433=[1]Listas!F$4,[1]Listas!G$4,IF(Q433=[1]Listas!F$5,[1]Listas!G$5,IF(Q433=[1]Listas!F$6,[1]Listas!G$6,[1]Listas!G$7)))</f>
        <v>10</v>
      </c>
      <c r="S433" s="481">
        <f t="shared" si="32"/>
        <v>0</v>
      </c>
      <c r="T433" s="481" t="str">
        <f t="shared" si="26"/>
        <v>Mantener</v>
      </c>
      <c r="U433" s="481" t="str">
        <f>IF(S433&gt;=[1]Listas!AE$4,[1]Listas!AF$4,IF(S433&gt;=[1]Listas!AE$5,[1]Listas!AF$5,[1]Listas!AF$6))</f>
        <v>Aceptable</v>
      </c>
      <c r="V433" s="484">
        <v>1</v>
      </c>
      <c r="W433" s="484">
        <v>0</v>
      </c>
      <c r="X433" s="484">
        <v>0</v>
      </c>
      <c r="Y433" s="479" t="s">
        <v>629</v>
      </c>
      <c r="Z433" s="478" t="s">
        <v>604</v>
      </c>
      <c r="AA433" s="478"/>
      <c r="AB433" s="478"/>
      <c r="AC433" s="485" t="s">
        <v>759</v>
      </c>
      <c r="AD433" s="485" t="s">
        <v>760</v>
      </c>
      <c r="AE433" s="478" t="s">
        <v>64</v>
      </c>
    </row>
    <row r="434" spans="1:31" ht="76.5" hidden="1" x14ac:dyDescent="0.2">
      <c r="A434" s="477"/>
      <c r="B434" s="477"/>
      <c r="C434" s="478" t="s">
        <v>604</v>
      </c>
      <c r="D434" s="478" t="s">
        <v>761</v>
      </c>
      <c r="E434" s="478" t="s">
        <v>762</v>
      </c>
      <c r="F434" s="478" t="s">
        <v>607</v>
      </c>
      <c r="G434" s="478" t="s">
        <v>154</v>
      </c>
      <c r="H434" s="478" t="s">
        <v>763</v>
      </c>
      <c r="I434" s="478" t="s">
        <v>64</v>
      </c>
      <c r="J434" s="478" t="s">
        <v>64</v>
      </c>
      <c r="K434" s="478" t="s">
        <v>610</v>
      </c>
      <c r="L434" s="480">
        <f>IF(K434=[1]Listas!B$4,[1]Listas!C$4,IF(K434=[1]Listas!B$5,[1]Listas!C$5,IF(K434=[1]Listas!B$6,[1]Listas!C$6,[1]Listas!C$7)))</f>
        <v>0</v>
      </c>
      <c r="M434" s="478" t="s">
        <v>636</v>
      </c>
      <c r="N434" s="480">
        <f>IF(M434=[1]Listas!D$4,[1]Listas!E$4,IF(M434=[1]Listas!D$5,[1]Listas!E$5,IF(M434=[1]Listas!D$6,[1]Listas!E$6,[1]Listas!E$7)))</f>
        <v>2</v>
      </c>
      <c r="O434" s="481">
        <f>N434*L434</f>
        <v>0</v>
      </c>
      <c r="P434" s="481" t="str">
        <f>IF((O434&gt;=24),"Muy Alto",IF((O434&gt;=10),"Alto",IF((O434&gt;=6),"Medio",IF((O434&gt;=2),"Bajo","Sin Valor"))))</f>
        <v>Sin Valor</v>
      </c>
      <c r="Q434" s="482" t="s">
        <v>612</v>
      </c>
      <c r="R434" s="483">
        <f>IF(Q434=[1]Listas!F$4,[1]Listas!G$4,IF(Q434=[1]Listas!F$5,[1]Listas!G$5,IF(Q434=[1]Listas!F$6,[1]Listas!G$6,[1]Listas!G$7)))</f>
        <v>10</v>
      </c>
      <c r="S434" s="481">
        <f>+R434*O434</f>
        <v>0</v>
      </c>
      <c r="T434" s="481" t="str">
        <f t="shared" si="26"/>
        <v>Mantener</v>
      </c>
      <c r="U434" s="481" t="str">
        <f>IF(S434&gt;=[1]Listas!AE$4,[1]Listas!AF$4,IF(S434&gt;=[1]Listas!AE$5,[1]Listas!AF$5,[1]Listas!AF$6))</f>
        <v>Aceptable</v>
      </c>
      <c r="V434" s="484">
        <v>1</v>
      </c>
      <c r="W434" s="484">
        <v>0</v>
      </c>
      <c r="X434" s="484">
        <v>0</v>
      </c>
      <c r="Y434" s="479" t="s">
        <v>154</v>
      </c>
      <c r="Z434" s="478" t="s">
        <v>604</v>
      </c>
      <c r="AA434" s="478"/>
      <c r="AB434" s="478"/>
      <c r="AC434" s="485" t="s">
        <v>764</v>
      </c>
      <c r="AD434" s="485" t="s">
        <v>765</v>
      </c>
      <c r="AE434" s="479" t="s">
        <v>766</v>
      </c>
    </row>
    <row r="435" spans="1:31" ht="76.5" hidden="1" x14ac:dyDescent="0.2">
      <c r="A435" s="477"/>
      <c r="B435" s="477"/>
      <c r="C435" s="478" t="s">
        <v>604</v>
      </c>
      <c r="D435" s="478" t="s">
        <v>767</v>
      </c>
      <c r="E435" s="478" t="s">
        <v>768</v>
      </c>
      <c r="F435" s="478" t="s">
        <v>607</v>
      </c>
      <c r="G435" s="478" t="s">
        <v>769</v>
      </c>
      <c r="H435" s="478" t="s">
        <v>770</v>
      </c>
      <c r="I435" s="478" t="s">
        <v>64</v>
      </c>
      <c r="J435" s="478" t="s">
        <v>771</v>
      </c>
      <c r="K435" s="478" t="s">
        <v>610</v>
      </c>
      <c r="L435" s="480">
        <f>IF(K435=[1]Listas!B$4,[1]Listas!C$4,IF(K435=[1]Listas!B$5,[1]Listas!C$5,IF(K435=[1]Listas!B$6,[1]Listas!C$6,[1]Listas!C$7)))</f>
        <v>0</v>
      </c>
      <c r="M435" s="478" t="s">
        <v>620</v>
      </c>
      <c r="N435" s="480">
        <f>IF(M435=[1]Listas!D$4,[1]Listas!E$4,IF(M435=[1]Listas!D$5,[1]Listas!E$5,IF(M435=[1]Listas!D$6,[1]Listas!E$6,[1]Listas!E$7)))</f>
        <v>4</v>
      </c>
      <c r="O435" s="481">
        <f>N435*L435</f>
        <v>0</v>
      </c>
      <c r="P435" s="481" t="str">
        <f>IF((O435&gt;=24),"Muy Alto",IF((O435&gt;=10),"Alto",IF((O435&gt;=6),"Medio",IF((O435&gt;=2),"Bajo","Sin Valor"))))</f>
        <v>Sin Valor</v>
      </c>
      <c r="Q435" s="482" t="s">
        <v>612</v>
      </c>
      <c r="R435" s="483">
        <f>IF(Q435=[1]Listas!F$4,[1]Listas!G$4,IF(Q435=[1]Listas!F$5,[1]Listas!G$5,IF(Q435=[1]Listas!F$6,[1]Listas!G$6,[1]Listas!G$7)))</f>
        <v>10</v>
      </c>
      <c r="S435" s="481">
        <f>+R435*O435</f>
        <v>0</v>
      </c>
      <c r="T435" s="481" t="str">
        <f t="shared" si="26"/>
        <v>Mantener</v>
      </c>
      <c r="U435" s="481" t="str">
        <f>IF(S435&gt;=[1]Listas!AE$4,[1]Listas!AF$4,IF(S435&gt;=[1]Listas!AE$5,[1]Listas!AF$5,[1]Listas!AF$6))</f>
        <v>Aceptable</v>
      </c>
      <c r="V435" s="484">
        <v>1</v>
      </c>
      <c r="W435" s="484">
        <v>0</v>
      </c>
      <c r="X435" s="484">
        <v>0</v>
      </c>
      <c r="Y435" s="479" t="s">
        <v>769</v>
      </c>
      <c r="Z435" s="478" t="s">
        <v>604</v>
      </c>
      <c r="AA435" s="478"/>
      <c r="AB435" s="478"/>
      <c r="AC435" s="485" t="s">
        <v>772</v>
      </c>
      <c r="AD435" s="485" t="s">
        <v>760</v>
      </c>
      <c r="AE435" s="478" t="s">
        <v>64</v>
      </c>
    </row>
    <row r="436" spans="1:31" ht="63.75" hidden="1" x14ac:dyDescent="0.2">
      <c r="A436" s="477"/>
      <c r="B436" s="477"/>
      <c r="C436" s="478" t="s">
        <v>604</v>
      </c>
      <c r="D436" s="478" t="s">
        <v>734</v>
      </c>
      <c r="E436" s="478" t="s">
        <v>862</v>
      </c>
      <c r="F436" s="478" t="s">
        <v>641</v>
      </c>
      <c r="G436" s="478" t="s">
        <v>829</v>
      </c>
      <c r="H436" s="478" t="s">
        <v>64</v>
      </c>
      <c r="I436" s="478" t="s">
        <v>64</v>
      </c>
      <c r="J436" s="478" t="s">
        <v>863</v>
      </c>
      <c r="K436" s="478" t="s">
        <v>610</v>
      </c>
      <c r="L436" s="480">
        <f>IF(K436=[1]Listas!B$4,[1]Listas!C$4,IF(K436=[1]Listas!B$5,[1]Listas!C$5,IF(K436=[1]Listas!B$6,[1]Listas!C$6,[1]Listas!C$7)))</f>
        <v>0</v>
      </c>
      <c r="M436" s="478" t="s">
        <v>636</v>
      </c>
      <c r="N436" s="480">
        <f>IF(M436=[1]Listas!D$4,[1]Listas!E$4,IF(M436=[1]Listas!D$5,[1]Listas!E$5,IF(M436=[1]Listas!D$6,[1]Listas!E$6,[1]Listas!E$7)))</f>
        <v>2</v>
      </c>
      <c r="O436" s="481">
        <f>N436*L436</f>
        <v>0</v>
      </c>
      <c r="P436" s="481" t="str">
        <f>IF((O436&gt;=24),"Muy Alto",IF((O436&gt;=10),"Alto",IF((O436&gt;=6),"Medio",IF((O436&gt;=2),"Bajo","Sin Valor"))))</f>
        <v>Sin Valor</v>
      </c>
      <c r="Q436" s="482" t="s">
        <v>645</v>
      </c>
      <c r="R436" s="483">
        <f>IF(Q436=[1]Listas!F$4,[1]Listas!G$4,IF(Q436=[1]Listas!F$5,[1]Listas!G$5,IF(Q436=[1]Listas!F$6,[1]Listas!G$6,[1]Listas!G$7)))</f>
        <v>25</v>
      </c>
      <c r="S436" s="481">
        <f>+R436*O436</f>
        <v>0</v>
      </c>
      <c r="T436" s="481" t="str">
        <f t="shared" si="26"/>
        <v>Mantener</v>
      </c>
      <c r="U436" s="481" t="str">
        <f>IF(S436&gt;=[1]Listas!AE$4,[1]Listas!AF$4,IF(S436&gt;=[1]Listas!AE$5,[1]Listas!AF$5,[1]Listas!AF$6))</f>
        <v>Aceptable</v>
      </c>
      <c r="V436" s="484">
        <v>1</v>
      </c>
      <c r="W436" s="484">
        <v>0</v>
      </c>
      <c r="X436" s="484">
        <v>0</v>
      </c>
      <c r="Y436" s="479" t="s">
        <v>829</v>
      </c>
      <c r="Z436" s="478" t="s">
        <v>604</v>
      </c>
      <c r="AA436" s="478"/>
      <c r="AB436" s="478"/>
      <c r="AC436" s="485" t="s">
        <v>864</v>
      </c>
      <c r="AD436" s="485" t="s">
        <v>832</v>
      </c>
      <c r="AE436" s="479" t="s">
        <v>865</v>
      </c>
    </row>
    <row r="437" spans="1:31" ht="51" hidden="1" x14ac:dyDescent="0.2">
      <c r="A437" s="477"/>
      <c r="B437" s="477"/>
      <c r="C437" s="478" t="s">
        <v>604</v>
      </c>
      <c r="D437" s="478" t="s">
        <v>632</v>
      </c>
      <c r="E437" s="478" t="s">
        <v>633</v>
      </c>
      <c r="F437" s="478" t="s">
        <v>607</v>
      </c>
      <c r="G437" s="478" t="s">
        <v>634</v>
      </c>
      <c r="H437" s="478" t="s">
        <v>64</v>
      </c>
      <c r="I437" s="478" t="s">
        <v>64</v>
      </c>
      <c r="J437" s="478" t="s">
        <v>635</v>
      </c>
      <c r="K437" s="478" t="s">
        <v>610</v>
      </c>
      <c r="L437" s="480">
        <f>IF(K437=[1]Listas!B$4,[1]Listas!C$4,IF(K437=[1]Listas!B$5,[1]Listas!C$5,IF(K437=[1]Listas!B$6,[1]Listas!C$6,[1]Listas!C$7)))</f>
        <v>0</v>
      </c>
      <c r="M437" s="478" t="s">
        <v>636</v>
      </c>
      <c r="N437" s="480">
        <f>IF(M437=[1]Listas!D$4,[1]Listas!E$4,IF(M437=[1]Listas!D$5,[1]Listas!E$5,IF(M437=[1]Listas!D$6,[1]Listas!E$6,[1]Listas!E$7)))</f>
        <v>2</v>
      </c>
      <c r="O437" s="481">
        <f t="shared" si="30"/>
        <v>0</v>
      </c>
      <c r="P437" s="481" t="str">
        <f t="shared" si="31"/>
        <v>Sin Valor</v>
      </c>
      <c r="Q437" s="482" t="s">
        <v>612</v>
      </c>
      <c r="R437" s="483">
        <f>IF(Q437=[1]Listas!F$4,[1]Listas!G$4,IF(Q437=[1]Listas!F$5,[1]Listas!G$5,IF(Q437=[1]Listas!F$6,[1]Listas!G$6,[1]Listas!G$7)))</f>
        <v>10</v>
      </c>
      <c r="S437" s="481">
        <f t="shared" si="32"/>
        <v>0</v>
      </c>
      <c r="T437" s="481" t="str">
        <f t="shared" si="26"/>
        <v>Mantener</v>
      </c>
      <c r="U437" s="481" t="str">
        <f>IF(S437&gt;=[1]Listas!AE$4,[1]Listas!AF$4,IF(S437&gt;=[1]Listas!AE$5,[1]Listas!AF$5,[1]Listas!AF$6))</f>
        <v>Aceptable</v>
      </c>
      <c r="V437" s="484">
        <v>1</v>
      </c>
      <c r="W437" s="484">
        <v>0</v>
      </c>
      <c r="X437" s="484">
        <v>0</v>
      </c>
      <c r="Y437" s="479" t="s">
        <v>637</v>
      </c>
      <c r="Z437" s="478" t="s">
        <v>604</v>
      </c>
      <c r="AA437" s="478"/>
      <c r="AB437" s="478"/>
      <c r="AC437" s="478" t="s">
        <v>64</v>
      </c>
      <c r="AD437" s="485" t="s">
        <v>778</v>
      </c>
      <c r="AE437" s="478" t="s">
        <v>64</v>
      </c>
    </row>
    <row r="438" spans="1:31" ht="102" hidden="1" x14ac:dyDescent="0.2">
      <c r="A438" s="477"/>
      <c r="B438" s="477"/>
      <c r="C438" s="478" t="s">
        <v>604</v>
      </c>
      <c r="D438" s="478" t="s">
        <v>639</v>
      </c>
      <c r="E438" s="478" t="s">
        <v>640</v>
      </c>
      <c r="F438" s="478" t="s">
        <v>641</v>
      </c>
      <c r="G438" s="478" t="s">
        <v>642</v>
      </c>
      <c r="H438" s="478" t="s">
        <v>643</v>
      </c>
      <c r="I438" s="478" t="s">
        <v>644</v>
      </c>
      <c r="J438" s="478" t="s">
        <v>758</v>
      </c>
      <c r="K438" s="478" t="s">
        <v>580</v>
      </c>
      <c r="L438" s="480">
        <f>IF(K438=[1]Listas!B$4,[1]Listas!C$4,IF(K438=[1]Listas!B$5,[1]Listas!C$5,IF(K438=[1]Listas!B$6,[1]Listas!C$6,[1]Listas!C$7)))</f>
        <v>2</v>
      </c>
      <c r="M438" s="478" t="s">
        <v>611</v>
      </c>
      <c r="N438" s="480">
        <f>IF(M438=[1]Listas!D$4,[1]Listas!E$4,IF(M438=[1]Listas!D$5,[1]Listas!E$5,IF(M438=[1]Listas!D$6,[1]Listas!E$6,[1]Listas!E$7)))</f>
        <v>3</v>
      </c>
      <c r="O438" s="481">
        <f t="shared" si="30"/>
        <v>6</v>
      </c>
      <c r="P438" s="481" t="str">
        <f t="shared" si="31"/>
        <v>Medio</v>
      </c>
      <c r="Q438" s="482" t="s">
        <v>645</v>
      </c>
      <c r="R438" s="483">
        <f>IF(Q438=[1]Listas!F$4,[1]Listas!G$4,IF(Q438=[1]Listas!F$5,[1]Listas!G$5,IF(Q438=[1]Listas!F$6,[1]Listas!G$6,[1]Listas!G$7)))</f>
        <v>25</v>
      </c>
      <c r="S438" s="481">
        <f t="shared" si="32"/>
        <v>150</v>
      </c>
      <c r="T438" s="481" t="str">
        <f t="shared" ref="T438:T489" si="33">IF((S438&gt;=600),"Crítico",IF((S438&gt;=150),"Corregir",IF((S438&gt;=40),"Mejorar",IF((S438&lt;=20),"Mantener"))))</f>
        <v>Corregir</v>
      </c>
      <c r="U438" s="481" t="str">
        <f>IF(S438&gt;=[1]Listas!AE$4,[1]Listas!AF$4,IF(S438&gt;=[1]Listas!AE$5,[1]Listas!AF$5,[1]Listas!AF$6))</f>
        <v>Aceptable con control</v>
      </c>
      <c r="V438" s="484">
        <v>1</v>
      </c>
      <c r="W438" s="484">
        <v>0</v>
      </c>
      <c r="X438" s="484">
        <v>0</v>
      </c>
      <c r="Y438" s="479" t="s">
        <v>646</v>
      </c>
      <c r="Z438" s="478" t="s">
        <v>604</v>
      </c>
      <c r="AA438" s="478"/>
      <c r="AB438" s="478"/>
      <c r="AC438" s="478" t="s">
        <v>64</v>
      </c>
      <c r="AD438" s="485" t="s">
        <v>779</v>
      </c>
      <c r="AE438" s="478" t="s">
        <v>64</v>
      </c>
    </row>
    <row r="439" spans="1:31" ht="76.5" hidden="1" x14ac:dyDescent="0.2">
      <c r="A439" s="477"/>
      <c r="B439" s="477"/>
      <c r="C439" s="478" t="s">
        <v>604</v>
      </c>
      <c r="D439" s="478" t="s">
        <v>648</v>
      </c>
      <c r="E439" s="478" t="s">
        <v>649</v>
      </c>
      <c r="F439" s="478" t="s">
        <v>641</v>
      </c>
      <c r="G439" s="478" t="s">
        <v>650</v>
      </c>
      <c r="H439" s="478" t="s">
        <v>64</v>
      </c>
      <c r="I439" s="478" t="s">
        <v>64</v>
      </c>
      <c r="J439" s="478" t="s">
        <v>651</v>
      </c>
      <c r="K439" s="478" t="s">
        <v>580</v>
      </c>
      <c r="L439" s="480">
        <f>IF(K439=[1]Listas!B$4,[1]Listas!C$4,IF(K439=[1]Listas!B$5,[1]Listas!C$5,IF(K439=[1]Listas!B$6,[1]Listas!C$6,[1]Listas!C$7)))</f>
        <v>2</v>
      </c>
      <c r="M439" s="478" t="s">
        <v>611</v>
      </c>
      <c r="N439" s="480">
        <f>IF(M439=[1]Listas!D$4,[1]Listas!E$4,IF(M439=[1]Listas!D$5,[1]Listas!E$5,IF(M439=[1]Listas!D$6,[1]Listas!E$6,[1]Listas!E$7)))</f>
        <v>3</v>
      </c>
      <c r="O439" s="481">
        <f t="shared" si="30"/>
        <v>6</v>
      </c>
      <c r="P439" s="481" t="str">
        <f t="shared" si="31"/>
        <v>Medio</v>
      </c>
      <c r="Q439" s="482" t="s">
        <v>645</v>
      </c>
      <c r="R439" s="483">
        <f>IF(Q439=[1]Listas!F$4,[1]Listas!G$4,IF(Q439=[1]Listas!F$5,[1]Listas!G$5,IF(Q439=[1]Listas!F$6,[1]Listas!G$6,[1]Listas!G$7)))</f>
        <v>25</v>
      </c>
      <c r="S439" s="481">
        <f t="shared" si="32"/>
        <v>150</v>
      </c>
      <c r="T439" s="481" t="str">
        <f t="shared" si="33"/>
        <v>Corregir</v>
      </c>
      <c r="U439" s="481" t="str">
        <f>IF(S439&gt;=[1]Listas!AE$4,[1]Listas!AF$4,IF(S439&gt;=[1]Listas!AE$5,[1]Listas!AF$5,[1]Listas!AF$6))</f>
        <v>Aceptable con control</v>
      </c>
      <c r="V439" s="484">
        <v>1</v>
      </c>
      <c r="W439" s="484">
        <v>0</v>
      </c>
      <c r="X439" s="484">
        <v>0</v>
      </c>
      <c r="Y439" s="479" t="s">
        <v>652</v>
      </c>
      <c r="Z439" s="478" t="s">
        <v>63</v>
      </c>
      <c r="AA439" s="478"/>
      <c r="AB439" s="478"/>
      <c r="AC439" s="478" t="s">
        <v>64</v>
      </c>
      <c r="AD439" s="485" t="s">
        <v>647</v>
      </c>
      <c r="AE439" s="478" t="s">
        <v>64</v>
      </c>
    </row>
    <row r="440" spans="1:31" ht="127.5" hidden="1" x14ac:dyDescent="0.2">
      <c r="A440" s="477"/>
      <c r="B440" s="477"/>
      <c r="C440" s="478" t="s">
        <v>604</v>
      </c>
      <c r="D440" s="478" t="s">
        <v>654</v>
      </c>
      <c r="E440" s="478" t="s">
        <v>655</v>
      </c>
      <c r="F440" s="478" t="s">
        <v>656</v>
      </c>
      <c r="G440" s="478" t="s">
        <v>657</v>
      </c>
      <c r="H440" s="478" t="s">
        <v>658</v>
      </c>
      <c r="I440" s="478" t="s">
        <v>64</v>
      </c>
      <c r="J440" s="478" t="s">
        <v>64</v>
      </c>
      <c r="K440" s="478" t="s">
        <v>610</v>
      </c>
      <c r="L440" s="480">
        <f>IF(K440=[1]Listas!B$4,[1]Listas!C$4,IF(K440=[1]Listas!B$5,[1]Listas!C$5,IF(K440=[1]Listas!B$6,[1]Listas!C$6,[1]Listas!C$7)))</f>
        <v>0</v>
      </c>
      <c r="M440" s="478" t="s">
        <v>611</v>
      </c>
      <c r="N440" s="480">
        <f>IF(M440=[1]Listas!D$4,[1]Listas!E$4,IF(M440=[1]Listas!D$5,[1]Listas!E$5,IF(M440=[1]Listas!D$6,[1]Listas!E$6,[1]Listas!E$7)))</f>
        <v>3</v>
      </c>
      <c r="O440" s="481">
        <f t="shared" si="30"/>
        <v>0</v>
      </c>
      <c r="P440" s="481" t="str">
        <f t="shared" si="31"/>
        <v>Sin Valor</v>
      </c>
      <c r="Q440" s="482" t="s">
        <v>645</v>
      </c>
      <c r="R440" s="483">
        <f>IF(Q440=[1]Listas!F$4,[1]Listas!G$4,IF(Q440=[1]Listas!F$5,[1]Listas!G$5,IF(Q440=[1]Listas!F$6,[1]Listas!G$6,[1]Listas!G$7)))</f>
        <v>25</v>
      </c>
      <c r="S440" s="481">
        <f t="shared" si="32"/>
        <v>0</v>
      </c>
      <c r="T440" s="481" t="str">
        <f t="shared" si="33"/>
        <v>Mantener</v>
      </c>
      <c r="U440" s="481" t="str">
        <f>IF(S440&gt;=[1]Listas!AE$4,[1]Listas!AF$4,IF(S440&gt;=[1]Listas!AE$5,[1]Listas!AF$5,[1]Listas!AF$6))</f>
        <v>Aceptable</v>
      </c>
      <c r="V440" s="484">
        <v>1</v>
      </c>
      <c r="W440" s="484">
        <v>0</v>
      </c>
      <c r="X440" s="484">
        <v>0</v>
      </c>
      <c r="Y440" s="479" t="s">
        <v>659</v>
      </c>
      <c r="Z440" s="478" t="s">
        <v>63</v>
      </c>
      <c r="AA440" s="478"/>
      <c r="AB440" s="478"/>
      <c r="AC440" s="478" t="s">
        <v>64</v>
      </c>
      <c r="AD440" s="479" t="s">
        <v>782</v>
      </c>
      <c r="AE440" s="478" t="s">
        <v>64</v>
      </c>
    </row>
    <row r="441" spans="1:31" ht="51" hidden="1" x14ac:dyDescent="0.2">
      <c r="A441" s="477"/>
      <c r="B441" s="477"/>
      <c r="C441" s="478" t="s">
        <v>604</v>
      </c>
      <c r="D441" s="478" t="s">
        <v>661</v>
      </c>
      <c r="E441" s="478" t="s">
        <v>662</v>
      </c>
      <c r="F441" s="478" t="s">
        <v>663</v>
      </c>
      <c r="G441" s="478" t="s">
        <v>664</v>
      </c>
      <c r="H441" s="478" t="s">
        <v>64</v>
      </c>
      <c r="I441" s="478" t="s">
        <v>64</v>
      </c>
      <c r="J441" s="478" t="s">
        <v>64</v>
      </c>
      <c r="K441" s="478" t="s">
        <v>610</v>
      </c>
      <c r="L441" s="480">
        <f>IF(K441=[1]Listas!B$4,[1]Listas!C$4,IF(K441=[1]Listas!B$5,[1]Listas!C$5,IF(K441=[1]Listas!B$6,[1]Listas!C$6,[1]Listas!C$7)))</f>
        <v>0</v>
      </c>
      <c r="M441" s="478" t="s">
        <v>665</v>
      </c>
      <c r="N441" s="480">
        <f>IF(M441=[1]Listas!D$4,[1]Listas!E$4,IF(M441=[1]Listas!D$5,[1]Listas!E$5,IF(M441=[1]Listas!D$6,[1]Listas!E$6,[1]Listas!E$7)))</f>
        <v>1</v>
      </c>
      <c r="O441" s="481">
        <f t="shared" si="30"/>
        <v>0</v>
      </c>
      <c r="P441" s="481" t="str">
        <f t="shared" si="31"/>
        <v>Sin Valor</v>
      </c>
      <c r="Q441" s="482" t="s">
        <v>612</v>
      </c>
      <c r="R441" s="483">
        <f>IF(Q441=[1]Listas!F$4,[1]Listas!G$4,IF(Q441=[1]Listas!F$5,[1]Listas!G$5,IF(Q441=[1]Listas!F$6,[1]Listas!G$6,[1]Listas!G$7)))</f>
        <v>10</v>
      </c>
      <c r="S441" s="481">
        <f t="shared" si="32"/>
        <v>0</v>
      </c>
      <c r="T441" s="481" t="str">
        <f t="shared" si="33"/>
        <v>Mantener</v>
      </c>
      <c r="U441" s="481" t="str">
        <f>IF(S441&gt;=[1]Listas!AE$4,[1]Listas!AF$4,IF(S441&gt;=[1]Listas!AE$5,[1]Listas!AF$5,[1]Listas!AF$6))</f>
        <v>Aceptable</v>
      </c>
      <c r="V441" s="484">
        <v>1</v>
      </c>
      <c r="W441" s="484">
        <v>0</v>
      </c>
      <c r="X441" s="484">
        <v>0</v>
      </c>
      <c r="Y441" s="479" t="s">
        <v>664</v>
      </c>
      <c r="Z441" s="478" t="s">
        <v>604</v>
      </c>
      <c r="AA441" s="478"/>
      <c r="AB441" s="478"/>
      <c r="AC441" s="478" t="s">
        <v>64</v>
      </c>
      <c r="AD441" s="479" t="s">
        <v>783</v>
      </c>
      <c r="AE441" s="478" t="s">
        <v>64</v>
      </c>
    </row>
    <row r="442" spans="1:31" ht="76.5" hidden="1" x14ac:dyDescent="0.2">
      <c r="A442" s="477"/>
      <c r="B442" s="477"/>
      <c r="C442" s="478" t="s">
        <v>604</v>
      </c>
      <c r="D442" s="478" t="s">
        <v>667</v>
      </c>
      <c r="E442" s="478" t="s">
        <v>668</v>
      </c>
      <c r="F442" s="478" t="s">
        <v>663</v>
      </c>
      <c r="G442" s="478" t="s">
        <v>350</v>
      </c>
      <c r="H442" s="478" t="s">
        <v>670</v>
      </c>
      <c r="I442" s="478" t="s">
        <v>64</v>
      </c>
      <c r="J442" s="478" t="s">
        <v>64</v>
      </c>
      <c r="K442" s="478" t="s">
        <v>610</v>
      </c>
      <c r="L442" s="480">
        <f>IF(K442=[1]Listas!B$4,[1]Listas!C$4,IF(K442=[1]Listas!B$5,[1]Listas!C$5,IF(K442=[1]Listas!B$6,[1]Listas!C$6,[1]Listas!C$7)))</f>
        <v>0</v>
      </c>
      <c r="M442" s="478" t="s">
        <v>665</v>
      </c>
      <c r="N442" s="480">
        <f>IF(M442=[1]Listas!D$4,[1]Listas!E$4,IF(M442=[1]Listas!D$5,[1]Listas!E$5,IF(M442=[1]Listas!D$6,[1]Listas!E$6,[1]Listas!E$7)))</f>
        <v>1</v>
      </c>
      <c r="O442" s="481">
        <f t="shared" si="30"/>
        <v>0</v>
      </c>
      <c r="P442" s="481" t="str">
        <f t="shared" si="31"/>
        <v>Sin Valor</v>
      </c>
      <c r="Q442" s="482" t="s">
        <v>612</v>
      </c>
      <c r="R442" s="483">
        <f>IF(Q442=[1]Listas!F$4,[1]Listas!G$4,IF(Q442=[1]Listas!F$5,[1]Listas!G$5,IF(Q442=[1]Listas!F$6,[1]Listas!G$6,[1]Listas!G$7)))</f>
        <v>10</v>
      </c>
      <c r="S442" s="481">
        <f t="shared" si="32"/>
        <v>0</v>
      </c>
      <c r="T442" s="481" t="str">
        <f t="shared" si="33"/>
        <v>Mantener</v>
      </c>
      <c r="U442" s="481" t="str">
        <f>IF(S442&gt;=[1]Listas!AE$4,[1]Listas!AF$4,IF(S442&gt;=[1]Listas!AE$5,[1]Listas!AF$5,[1]Listas!AF$6))</f>
        <v>Aceptable</v>
      </c>
      <c r="V442" s="484">
        <v>1</v>
      </c>
      <c r="W442" s="484">
        <v>0</v>
      </c>
      <c r="X442" s="484">
        <v>0</v>
      </c>
      <c r="Y442" s="478" t="s">
        <v>350</v>
      </c>
      <c r="Z442" s="478" t="s">
        <v>604</v>
      </c>
      <c r="AA442" s="478"/>
      <c r="AB442" s="478"/>
      <c r="AC442" s="479" t="s">
        <v>784</v>
      </c>
      <c r="AD442" s="479" t="s">
        <v>785</v>
      </c>
      <c r="AE442" s="478" t="s">
        <v>64</v>
      </c>
    </row>
    <row r="443" spans="1:31" ht="102" hidden="1" x14ac:dyDescent="0.2">
      <c r="A443" s="477"/>
      <c r="B443" s="477"/>
      <c r="C443" s="478" t="s">
        <v>604</v>
      </c>
      <c r="D443" s="478" t="s">
        <v>696</v>
      </c>
      <c r="E443" s="478" t="s">
        <v>786</v>
      </c>
      <c r="F443" s="478" t="s">
        <v>787</v>
      </c>
      <c r="G443" s="478" t="s">
        <v>186</v>
      </c>
      <c r="H443" s="478" t="s">
        <v>64</v>
      </c>
      <c r="I443" s="478" t="s">
        <v>64</v>
      </c>
      <c r="J443" s="478" t="s">
        <v>64</v>
      </c>
      <c r="K443" s="478" t="s">
        <v>580</v>
      </c>
      <c r="L443" s="480">
        <f>IF(K443=[1]Listas!B$4,[1]Listas!C$4,IF(K443=[1]Listas!B$5,[1]Listas!C$5,IF(K443=[1]Listas!B$6,[1]Listas!C$6,[1]Listas!C$7)))</f>
        <v>2</v>
      </c>
      <c r="M443" s="478" t="s">
        <v>611</v>
      </c>
      <c r="N443" s="480">
        <f>IF(M443=[1]Listas!D$4,[1]Listas!E$4,IF(M443=[1]Listas!D$5,[1]Listas!E$5,IF(M443=[1]Listas!D$6,[1]Listas!E$6,[1]Listas!E$7)))</f>
        <v>3</v>
      </c>
      <c r="O443" s="481">
        <f>N443*L443</f>
        <v>6</v>
      </c>
      <c r="P443" s="481" t="str">
        <f>IF((O443&gt;=24),"Muy Alto",IF((O443&gt;=10),"Alto",IF((O443&gt;=6),"Medio",IF((O443&gt;=2),"Bajo","Sin Valor"))))</f>
        <v>Medio</v>
      </c>
      <c r="Q443" s="482" t="s">
        <v>621</v>
      </c>
      <c r="R443" s="483">
        <f>IF(Q443=[1]Listas!F$4,[1]Listas!G$4,IF(Q443=[1]Listas!F$5,[1]Listas!G$5,IF(Q443=[1]Listas!F$6,[1]Listas!G$6,[1]Listas!G$7)))</f>
        <v>60</v>
      </c>
      <c r="S443" s="481">
        <f>+R443*O443</f>
        <v>360</v>
      </c>
      <c r="T443" s="481" t="str">
        <f t="shared" si="33"/>
        <v>Corregir</v>
      </c>
      <c r="U443" s="481" t="str">
        <f>IF(S443&gt;=[1]Listas!AE$4,[1]Listas!AF$4,IF(S443&gt;=[1]Listas!AE$5,[1]Listas!AF$5,[1]Listas!AF$6))</f>
        <v>Aceptable con control</v>
      </c>
      <c r="V443" s="484">
        <v>1</v>
      </c>
      <c r="W443" s="484">
        <v>0</v>
      </c>
      <c r="X443" s="484">
        <v>0</v>
      </c>
      <c r="Y443" s="478" t="s">
        <v>186</v>
      </c>
      <c r="Z443" s="478" t="s">
        <v>604</v>
      </c>
      <c r="AA443" s="478"/>
      <c r="AB443" s="478"/>
      <c r="AC443" s="478" t="s">
        <v>64</v>
      </c>
      <c r="AD443" s="479" t="s">
        <v>788</v>
      </c>
      <c r="AE443" s="478" t="s">
        <v>64</v>
      </c>
    </row>
    <row r="444" spans="1:31" ht="102" hidden="1" x14ac:dyDescent="0.2">
      <c r="A444" s="477"/>
      <c r="B444" s="477"/>
      <c r="C444" s="478" t="s">
        <v>604</v>
      </c>
      <c r="D444" s="478" t="s">
        <v>696</v>
      </c>
      <c r="E444" s="478" t="s">
        <v>786</v>
      </c>
      <c r="F444" s="478" t="s">
        <v>787</v>
      </c>
      <c r="G444" s="478" t="s">
        <v>186</v>
      </c>
      <c r="H444" s="478" t="s">
        <v>64</v>
      </c>
      <c r="I444" s="478" t="s">
        <v>64</v>
      </c>
      <c r="J444" s="478" t="s">
        <v>64</v>
      </c>
      <c r="K444" s="478" t="s">
        <v>580</v>
      </c>
      <c r="L444" s="480">
        <f>IF(K444=[1]Listas!B$4,[1]Listas!C$4,IF(K444=[1]Listas!B$5,[1]Listas!C$5,IF(K444=[1]Listas!B$6,[1]Listas!C$6,[1]Listas!C$7)))</f>
        <v>2</v>
      </c>
      <c r="M444" s="478" t="s">
        <v>611</v>
      </c>
      <c r="N444" s="480">
        <f>IF(M444=[1]Listas!D$4,[1]Listas!E$4,IF(M444=[1]Listas!D$5,[1]Listas!E$5,IF(M444=[1]Listas!D$6,[1]Listas!E$6,[1]Listas!E$7)))</f>
        <v>3</v>
      </c>
      <c r="O444" s="481">
        <f>N444*L444</f>
        <v>6</v>
      </c>
      <c r="P444" s="481" t="str">
        <f>IF((O444&gt;=24),"Muy Alto",IF((O444&gt;=10),"Alto",IF((O444&gt;=6),"Medio",IF((O444&gt;=2),"Bajo","Sin Valor"))))</f>
        <v>Medio</v>
      </c>
      <c r="Q444" s="482" t="s">
        <v>621</v>
      </c>
      <c r="R444" s="483">
        <f>IF(Q444=[1]Listas!F$4,[1]Listas!G$4,IF(Q444=[1]Listas!F$5,[1]Listas!G$5,IF(Q444=[1]Listas!F$6,[1]Listas!G$6,[1]Listas!G$7)))</f>
        <v>60</v>
      </c>
      <c r="S444" s="481">
        <f>+R444*O444</f>
        <v>360</v>
      </c>
      <c r="T444" s="481" t="str">
        <f t="shared" si="33"/>
        <v>Corregir</v>
      </c>
      <c r="U444" s="481" t="str">
        <f>IF(S444&gt;=[1]Listas!AE$4,[1]Listas!AF$4,IF(S444&gt;=[1]Listas!AE$5,[1]Listas!AF$5,[1]Listas!AF$6))</f>
        <v>Aceptable con control</v>
      </c>
      <c r="V444" s="484">
        <v>1</v>
      </c>
      <c r="W444" s="484">
        <v>0</v>
      </c>
      <c r="X444" s="484">
        <v>0</v>
      </c>
      <c r="Y444" s="478" t="s">
        <v>186</v>
      </c>
      <c r="Z444" s="478" t="s">
        <v>604</v>
      </c>
      <c r="AA444" s="478"/>
      <c r="AB444" s="478"/>
      <c r="AC444" s="478" t="s">
        <v>64</v>
      </c>
      <c r="AD444" s="479" t="s">
        <v>788</v>
      </c>
      <c r="AE444" s="478" t="s">
        <v>64</v>
      </c>
    </row>
    <row r="445" spans="1:31" ht="51" hidden="1" x14ac:dyDescent="0.2">
      <c r="A445" s="477"/>
      <c r="B445" s="477"/>
      <c r="C445" s="478" t="s">
        <v>604</v>
      </c>
      <c r="D445" s="478" t="s">
        <v>701</v>
      </c>
      <c r="E445" s="478" t="s">
        <v>789</v>
      </c>
      <c r="F445" s="478" t="s">
        <v>787</v>
      </c>
      <c r="G445" s="478" t="s">
        <v>186</v>
      </c>
      <c r="H445" s="478" t="s">
        <v>64</v>
      </c>
      <c r="I445" s="478" t="s">
        <v>790</v>
      </c>
      <c r="J445" s="478" t="s">
        <v>64</v>
      </c>
      <c r="K445" s="478" t="s">
        <v>580</v>
      </c>
      <c r="L445" s="480">
        <f>IF(K445=[1]Listas!B$4,[1]Listas!C$4,IF(K445=[1]Listas!B$5,[1]Listas!C$5,IF(K445=[1]Listas!B$6,[1]Listas!C$6,[1]Listas!C$7)))</f>
        <v>2</v>
      </c>
      <c r="M445" s="478" t="s">
        <v>611</v>
      </c>
      <c r="N445" s="480">
        <f>IF(M445=[1]Listas!D$4,[1]Listas!E$4,IF(M445=[1]Listas!D$5,[1]Listas!E$5,IF(M445=[1]Listas!D$6,[1]Listas!E$6,[1]Listas!E$7)))</f>
        <v>3</v>
      </c>
      <c r="O445" s="481">
        <f>N445*L445</f>
        <v>6</v>
      </c>
      <c r="P445" s="481" t="str">
        <f>IF((O445&gt;=24),"Muy Alto",IF((O445&gt;=10),"Alto",IF((O445&gt;=6),"Medio",IF((O445&gt;=2),"Bajo","Sin Valor"))))</f>
        <v>Medio</v>
      </c>
      <c r="Q445" s="482" t="s">
        <v>621</v>
      </c>
      <c r="R445" s="483">
        <f>IF(Q445=[1]Listas!F$4,[1]Listas!G$4,IF(Q445=[1]Listas!F$5,[1]Listas!G$5,IF(Q445=[1]Listas!F$6,[1]Listas!G$6,[1]Listas!G$7)))</f>
        <v>60</v>
      </c>
      <c r="S445" s="481">
        <f>+R445*O445</f>
        <v>360</v>
      </c>
      <c r="T445" s="481" t="str">
        <f t="shared" si="33"/>
        <v>Corregir</v>
      </c>
      <c r="U445" s="481" t="str">
        <f>IF(S445&gt;=[1]Listas!AE$4,[1]Listas!AF$4,IF(S445&gt;=[1]Listas!AE$5,[1]Listas!AF$5,[1]Listas!AF$6))</f>
        <v>Aceptable con control</v>
      </c>
      <c r="V445" s="484">
        <v>1</v>
      </c>
      <c r="W445" s="484">
        <v>0</v>
      </c>
      <c r="X445" s="484">
        <v>0</v>
      </c>
      <c r="Y445" s="478" t="s">
        <v>186</v>
      </c>
      <c r="Z445" s="478" t="s">
        <v>604</v>
      </c>
      <c r="AA445" s="478"/>
      <c r="AB445" s="478"/>
      <c r="AC445" s="478" t="s">
        <v>64</v>
      </c>
      <c r="AD445" s="479" t="s">
        <v>791</v>
      </c>
      <c r="AE445" s="478" t="s">
        <v>64</v>
      </c>
    </row>
    <row r="446" spans="1:31" ht="140.25" hidden="1" x14ac:dyDescent="0.2">
      <c r="A446" s="477"/>
      <c r="B446" s="477"/>
      <c r="C446" s="478" t="s">
        <v>604</v>
      </c>
      <c r="D446" s="478" t="s">
        <v>672</v>
      </c>
      <c r="E446" s="479" t="s">
        <v>673</v>
      </c>
      <c r="F446" s="478" t="s">
        <v>656</v>
      </c>
      <c r="G446" s="479" t="s">
        <v>792</v>
      </c>
      <c r="H446" s="478" t="s">
        <v>64</v>
      </c>
      <c r="I446" s="479" t="s">
        <v>675</v>
      </c>
      <c r="J446" s="478" t="s">
        <v>64</v>
      </c>
      <c r="K446" s="478" t="s">
        <v>610</v>
      </c>
      <c r="L446" s="480">
        <f>IF(K446=[1]Listas!B$4,[1]Listas!C$4,IF(K446=[1]Listas!B$5,[1]Listas!C$5,IF(K446=[1]Listas!B$6,[1]Listas!C$6,[1]Listas!C$7)))</f>
        <v>0</v>
      </c>
      <c r="M446" s="478" t="s">
        <v>665</v>
      </c>
      <c r="N446" s="480">
        <f>IF(M446=[1]Listas!D$4,[1]Listas!E$4,IF(M446=[1]Listas!D$5,[1]Listas!E$5,IF(M446=[1]Listas!D$6,[1]Listas!E$6,[1]Listas!E$7)))</f>
        <v>1</v>
      </c>
      <c r="O446" s="481">
        <f t="shared" si="30"/>
        <v>0</v>
      </c>
      <c r="P446" s="481" t="str">
        <f t="shared" si="31"/>
        <v>Sin Valor</v>
      </c>
      <c r="Q446" s="482" t="s">
        <v>676</v>
      </c>
      <c r="R446" s="483">
        <f>IF(Q446=[1]Listas!F$4,[1]Listas!G$4,IF(Q446=[1]Listas!F$5,[1]Listas!G$5,IF(Q446=[1]Listas!F$6,[1]Listas!G$6,[1]Listas!G$7)))</f>
        <v>100</v>
      </c>
      <c r="S446" s="481">
        <f t="shared" si="32"/>
        <v>0</v>
      </c>
      <c r="T446" s="481" t="str">
        <f t="shared" si="33"/>
        <v>Mantener</v>
      </c>
      <c r="U446" s="481" t="str">
        <f>IF(S446&gt;=[1]Listas!AE$4,[1]Listas!AF$4,IF(S446&gt;=[1]Listas!AE$5,[1]Listas!AF$5,[1]Listas!AF$6))</f>
        <v>Aceptable</v>
      </c>
      <c r="V446" s="484">
        <v>1</v>
      </c>
      <c r="W446" s="484">
        <v>0</v>
      </c>
      <c r="X446" s="484">
        <v>0</v>
      </c>
      <c r="Y446" s="479" t="s">
        <v>677</v>
      </c>
      <c r="Z446" s="478" t="s">
        <v>604</v>
      </c>
      <c r="AA446" s="478"/>
      <c r="AB446" s="478"/>
      <c r="AC446" s="478" t="s">
        <v>64</v>
      </c>
      <c r="AD446" s="479" t="s">
        <v>793</v>
      </c>
      <c r="AE446" s="478" t="s">
        <v>64</v>
      </c>
    </row>
    <row r="447" spans="1:31" ht="102" hidden="1" x14ac:dyDescent="0.2">
      <c r="A447" s="477" t="s">
        <v>866</v>
      </c>
      <c r="B447" s="477" t="s">
        <v>811</v>
      </c>
      <c r="C447" s="478" t="s">
        <v>604</v>
      </c>
      <c r="D447" s="478" t="s">
        <v>605</v>
      </c>
      <c r="E447" s="479" t="s">
        <v>606</v>
      </c>
      <c r="F447" s="478" t="s">
        <v>607</v>
      </c>
      <c r="G447" s="479" t="s">
        <v>608</v>
      </c>
      <c r="H447" s="479" t="s">
        <v>609</v>
      </c>
      <c r="I447" s="478" t="s">
        <v>64</v>
      </c>
      <c r="J447" s="478" t="s">
        <v>64</v>
      </c>
      <c r="K447" s="478" t="s">
        <v>610</v>
      </c>
      <c r="L447" s="480">
        <f>IF(K447=[1]Listas!B$4,[1]Listas!C$4,IF(K447=[1]Listas!B$5,[1]Listas!C$5,IF(K447=[1]Listas!B$6,[1]Listas!C$6,[1]Listas!C$7)))</f>
        <v>0</v>
      </c>
      <c r="M447" s="478" t="s">
        <v>611</v>
      </c>
      <c r="N447" s="480">
        <f>IF(M447=[1]Listas!D$4,[1]Listas!E$4,IF(M447=[1]Listas!D$5,[1]Listas!E$5,IF(M447=[1]Listas!D$6,[1]Listas!E$6,[1]Listas!E$7)))</f>
        <v>3</v>
      </c>
      <c r="O447" s="481">
        <f t="shared" si="30"/>
        <v>0</v>
      </c>
      <c r="P447" s="481" t="str">
        <f t="shared" si="31"/>
        <v>Sin Valor</v>
      </c>
      <c r="Q447" s="482" t="s">
        <v>612</v>
      </c>
      <c r="R447" s="483">
        <f>IF(Q447=[1]Listas!F$4,[1]Listas!G$4,IF(Q447=[1]Listas!F$5,[1]Listas!G$5,IF(Q447=[1]Listas!F$6,[1]Listas!G$6,[1]Listas!G$7)))</f>
        <v>10</v>
      </c>
      <c r="S447" s="481">
        <f t="shared" si="32"/>
        <v>0</v>
      </c>
      <c r="T447" s="481" t="str">
        <f t="shared" si="33"/>
        <v>Mantener</v>
      </c>
      <c r="U447" s="481" t="str">
        <f>IF(S447&gt;=[1]Listas!AE$4,[1]Listas!AF$4,IF(S447&gt;=[1]Listas!AE$5,[1]Listas!AF$5,[1]Listas!AF$6))</f>
        <v>Aceptable</v>
      </c>
      <c r="V447" s="484">
        <v>1</v>
      </c>
      <c r="W447" s="484">
        <v>0</v>
      </c>
      <c r="X447" s="484">
        <v>0</v>
      </c>
      <c r="Y447" s="479" t="s">
        <v>613</v>
      </c>
      <c r="Z447" s="478" t="s">
        <v>604</v>
      </c>
      <c r="AA447" s="478"/>
      <c r="AB447" s="478"/>
      <c r="AC447" s="478" t="s">
        <v>64</v>
      </c>
      <c r="AD447" s="485" t="s">
        <v>755</v>
      </c>
      <c r="AE447" s="478" t="s">
        <v>64</v>
      </c>
    </row>
    <row r="448" spans="1:31" ht="89.25" hidden="1" x14ac:dyDescent="0.2">
      <c r="A448" s="477"/>
      <c r="B448" s="477"/>
      <c r="C448" s="478" t="s">
        <v>604</v>
      </c>
      <c r="D448" s="478" t="s">
        <v>605</v>
      </c>
      <c r="E448" s="479" t="s">
        <v>615</v>
      </c>
      <c r="F448" s="478" t="s">
        <v>607</v>
      </c>
      <c r="G448" s="479" t="s">
        <v>616</v>
      </c>
      <c r="H448" s="487" t="s">
        <v>617</v>
      </c>
      <c r="I448" s="487" t="s">
        <v>618</v>
      </c>
      <c r="J448" s="487" t="s">
        <v>619</v>
      </c>
      <c r="K448" s="478" t="s">
        <v>580</v>
      </c>
      <c r="L448" s="480">
        <f>IF(K448=[1]Listas!B$4,[1]Listas!C$4,IF(K448=[1]Listas!B$5,[1]Listas!C$5,IF(K448=[1]Listas!B$6,[1]Listas!C$6,[1]Listas!C$7)))</f>
        <v>2</v>
      </c>
      <c r="M448" s="478" t="s">
        <v>620</v>
      </c>
      <c r="N448" s="480">
        <f>IF(M448=[1]Listas!D$4,[1]Listas!E$4,IF(M448=[1]Listas!D$5,[1]Listas!E$5,IF(M448=[1]Listas!D$6,[1]Listas!E$6,[1]Listas!E$7)))</f>
        <v>4</v>
      </c>
      <c r="O448" s="481">
        <f>N448*L448</f>
        <v>8</v>
      </c>
      <c r="P448" s="481" t="str">
        <f>IF((O448&gt;=24),"Muy Alto",IF((O448&gt;=10),"Alto",IF((O448&gt;=6),"Medio",IF((O448&gt;=2),"Bajo","Sin Valor"))))</f>
        <v>Medio</v>
      </c>
      <c r="Q448" s="482" t="s">
        <v>621</v>
      </c>
      <c r="R448" s="483">
        <f>IF(Q448=[1]Listas!F$4,[1]Listas!G$4,IF(Q448=[1]Listas!F$5,[1]Listas!G$5,IF(Q448=[1]Listas!F$6,[1]Listas!G$6,[1]Listas!G$7)))</f>
        <v>60</v>
      </c>
      <c r="S448" s="481">
        <f>+R448*O448</f>
        <v>480</v>
      </c>
      <c r="T448" s="481" t="str">
        <f>IF((S448&gt;=600),"Crítico",IF((S448&gt;=150),"Corregir",IF((S448&gt;=40),"Mejorar",IF((S448&lt;=20),"Mantener"))))</f>
        <v>Corregir</v>
      </c>
      <c r="U448" s="481" t="str">
        <f>IF(S448&gt;=[1]Listas!AE$4,[1]Listas!AF$4,IF(S448&gt;=[1]Listas!AE$5,[1]Listas!AF$5,[1]Listas!AF$6))</f>
        <v>Aceptable con control</v>
      </c>
      <c r="V448" s="484">
        <v>1</v>
      </c>
      <c r="W448" s="484">
        <v>0</v>
      </c>
      <c r="X448" s="484">
        <v>0</v>
      </c>
      <c r="Y448" s="479" t="s">
        <v>622</v>
      </c>
      <c r="Z448" s="478" t="s">
        <v>604</v>
      </c>
      <c r="AA448" s="479"/>
      <c r="AB448" s="479"/>
      <c r="AC448" s="479"/>
      <c r="AD448" s="488" t="s">
        <v>623</v>
      </c>
      <c r="AE448" s="489" t="s">
        <v>624</v>
      </c>
    </row>
    <row r="449" spans="1:31" ht="63.75" hidden="1" x14ac:dyDescent="0.2">
      <c r="A449" s="477"/>
      <c r="B449" s="477"/>
      <c r="C449" s="478" t="s">
        <v>604</v>
      </c>
      <c r="D449" s="478" t="s">
        <v>812</v>
      </c>
      <c r="E449" s="479" t="s">
        <v>867</v>
      </c>
      <c r="F449" s="478" t="s">
        <v>787</v>
      </c>
      <c r="G449" s="479" t="s">
        <v>868</v>
      </c>
      <c r="H449" s="478" t="s">
        <v>64</v>
      </c>
      <c r="I449" s="479" t="s">
        <v>869</v>
      </c>
      <c r="J449" s="479" t="s">
        <v>870</v>
      </c>
      <c r="K449" s="478" t="s">
        <v>580</v>
      </c>
      <c r="L449" s="480">
        <f>IF(K449=[1]Listas!B$4,[1]Listas!C$4,IF(K449=[1]Listas!B$5,[1]Listas!C$5,IF(K449=[1]Listas!B$6,[1]Listas!C$6,[1]Listas!C$7)))</f>
        <v>2</v>
      </c>
      <c r="M449" s="478" t="s">
        <v>611</v>
      </c>
      <c r="N449" s="480">
        <f>IF(M449=[1]Listas!D$4,[1]Listas!E$4,IF(M449=[1]Listas!D$5,[1]Listas!E$5,IF(M449=[1]Listas!D$6,[1]Listas!E$6,[1]Listas!E$7)))</f>
        <v>3</v>
      </c>
      <c r="O449" s="481">
        <f t="shared" si="30"/>
        <v>6</v>
      </c>
      <c r="P449" s="481" t="str">
        <f t="shared" si="31"/>
        <v>Medio</v>
      </c>
      <c r="Q449" s="482" t="s">
        <v>621</v>
      </c>
      <c r="R449" s="483">
        <f>IF(Q449=[1]Listas!F$4,[1]Listas!G$4,IF(Q449=[1]Listas!F$5,[1]Listas!G$5,IF(Q449=[1]Listas!F$6,[1]Listas!G$6,[1]Listas!G$7)))</f>
        <v>60</v>
      </c>
      <c r="S449" s="481">
        <f t="shared" si="32"/>
        <v>360</v>
      </c>
      <c r="T449" s="481" t="str">
        <f t="shared" si="33"/>
        <v>Corregir</v>
      </c>
      <c r="U449" s="481" t="str">
        <f>IF(S449&gt;=[1]Listas!AE$4,[1]Listas!AF$4,IF(S449&gt;=[1]Listas!AE$5,[1]Listas!AF$5,[1]Listas!AF$6))</f>
        <v>Aceptable con control</v>
      </c>
      <c r="V449" s="484">
        <v>1</v>
      </c>
      <c r="W449" s="484">
        <v>0</v>
      </c>
      <c r="X449" s="484">
        <v>0</v>
      </c>
      <c r="Y449" s="479" t="s">
        <v>868</v>
      </c>
      <c r="Z449" s="478" t="s">
        <v>604</v>
      </c>
      <c r="AA449" s="478"/>
      <c r="AB449" s="478"/>
      <c r="AC449" s="478" t="s">
        <v>64</v>
      </c>
      <c r="AD449" s="485" t="s">
        <v>871</v>
      </c>
      <c r="AE449" s="479" t="s">
        <v>872</v>
      </c>
    </row>
    <row r="450" spans="1:31" ht="76.5" hidden="1" x14ac:dyDescent="0.2">
      <c r="A450" s="477"/>
      <c r="B450" s="477"/>
      <c r="C450" s="478" t="s">
        <v>604</v>
      </c>
      <c r="D450" s="478" t="s">
        <v>625</v>
      </c>
      <c r="E450" s="478" t="s">
        <v>756</v>
      </c>
      <c r="F450" s="478" t="s">
        <v>607</v>
      </c>
      <c r="G450" s="478" t="s">
        <v>627</v>
      </c>
      <c r="H450" s="478" t="s">
        <v>628</v>
      </c>
      <c r="I450" s="478" t="s">
        <v>757</v>
      </c>
      <c r="J450" s="478" t="s">
        <v>758</v>
      </c>
      <c r="K450" s="478" t="s">
        <v>610</v>
      </c>
      <c r="L450" s="480">
        <f>IF(K450=[1]Listas!B$4,[1]Listas!C$4,IF(K450=[1]Listas!B$5,[1]Listas!C$5,IF(K450=[1]Listas!B$6,[1]Listas!C$6,[1]Listas!C$7)))</f>
        <v>0</v>
      </c>
      <c r="M450" s="478" t="s">
        <v>620</v>
      </c>
      <c r="N450" s="480">
        <f>IF(M450=[1]Listas!D$4,[1]Listas!E$4,IF(M450=[1]Listas!D$5,[1]Listas!E$5,IF(M450=[1]Listas!D$6,[1]Listas!E$6,[1]Listas!E$7)))</f>
        <v>4</v>
      </c>
      <c r="O450" s="481">
        <f t="shared" si="30"/>
        <v>0</v>
      </c>
      <c r="P450" s="481" t="str">
        <f t="shared" si="31"/>
        <v>Sin Valor</v>
      </c>
      <c r="Q450" s="482" t="s">
        <v>612</v>
      </c>
      <c r="R450" s="483">
        <f>IF(Q450=[1]Listas!F$4,[1]Listas!G$4,IF(Q450=[1]Listas!F$5,[1]Listas!G$5,IF(Q450=[1]Listas!F$6,[1]Listas!G$6,[1]Listas!G$7)))</f>
        <v>10</v>
      </c>
      <c r="S450" s="481">
        <f t="shared" si="32"/>
        <v>0</v>
      </c>
      <c r="T450" s="481" t="str">
        <f t="shared" si="33"/>
        <v>Mantener</v>
      </c>
      <c r="U450" s="481" t="str">
        <f>IF(S450&gt;=[1]Listas!AE$4,[1]Listas!AF$4,IF(S450&gt;=[1]Listas!AE$5,[1]Listas!AF$5,[1]Listas!AF$6))</f>
        <v>Aceptable</v>
      </c>
      <c r="V450" s="484">
        <v>1</v>
      </c>
      <c r="W450" s="484">
        <v>0</v>
      </c>
      <c r="X450" s="484">
        <v>0</v>
      </c>
      <c r="Y450" s="479" t="s">
        <v>629</v>
      </c>
      <c r="Z450" s="478" t="s">
        <v>604</v>
      </c>
      <c r="AA450" s="478"/>
      <c r="AB450" s="478"/>
      <c r="AC450" s="485" t="s">
        <v>759</v>
      </c>
      <c r="AD450" s="485" t="s">
        <v>760</v>
      </c>
      <c r="AE450" s="478" t="s">
        <v>64</v>
      </c>
    </row>
    <row r="451" spans="1:31" ht="63.75" hidden="1" x14ac:dyDescent="0.2">
      <c r="A451" s="477"/>
      <c r="B451" s="477"/>
      <c r="C451" s="478" t="s">
        <v>604</v>
      </c>
      <c r="D451" s="478" t="s">
        <v>761</v>
      </c>
      <c r="E451" s="478" t="s">
        <v>873</v>
      </c>
      <c r="F451" s="478" t="s">
        <v>607</v>
      </c>
      <c r="G451" s="478" t="s">
        <v>154</v>
      </c>
      <c r="H451" s="478" t="s">
        <v>763</v>
      </c>
      <c r="I451" s="478" t="s">
        <v>64</v>
      </c>
      <c r="J451" s="478" t="s">
        <v>64</v>
      </c>
      <c r="K451" s="478" t="s">
        <v>610</v>
      </c>
      <c r="L451" s="480">
        <f>IF(K451=[1]Listas!B$4,[1]Listas!C$4,IF(K451=[1]Listas!B$5,[1]Listas!C$5,IF(K451=[1]Listas!B$6,[1]Listas!C$6,[1]Listas!C$7)))</f>
        <v>0</v>
      </c>
      <c r="M451" s="478" t="s">
        <v>636</v>
      </c>
      <c r="N451" s="480">
        <f>IF(M451=[1]Listas!D$4,[1]Listas!E$4,IF(M451=[1]Listas!D$5,[1]Listas!E$5,IF(M451=[1]Listas!D$6,[1]Listas!E$6,[1]Listas!E$7)))</f>
        <v>2</v>
      </c>
      <c r="O451" s="481">
        <f t="shared" si="30"/>
        <v>0</v>
      </c>
      <c r="P451" s="481" t="str">
        <f t="shared" si="31"/>
        <v>Sin Valor</v>
      </c>
      <c r="Q451" s="482" t="s">
        <v>612</v>
      </c>
      <c r="R451" s="483">
        <f>IF(Q451=[1]Listas!F$4,[1]Listas!G$4,IF(Q451=[1]Listas!F$5,[1]Listas!G$5,IF(Q451=[1]Listas!F$6,[1]Listas!G$6,[1]Listas!G$7)))</f>
        <v>10</v>
      </c>
      <c r="S451" s="481">
        <f t="shared" si="32"/>
        <v>0</v>
      </c>
      <c r="T451" s="481" t="str">
        <f t="shared" si="33"/>
        <v>Mantener</v>
      </c>
      <c r="U451" s="481" t="str">
        <f>IF(S451&gt;=[1]Listas!AE$4,[1]Listas!AF$4,IF(S451&gt;=[1]Listas!AE$5,[1]Listas!AF$5,[1]Listas!AF$6))</f>
        <v>Aceptable</v>
      </c>
      <c r="V451" s="484">
        <v>1</v>
      </c>
      <c r="W451" s="484">
        <v>0</v>
      </c>
      <c r="X451" s="484">
        <v>0</v>
      </c>
      <c r="Y451" s="479" t="s">
        <v>154</v>
      </c>
      <c r="Z451" s="478" t="s">
        <v>604</v>
      </c>
      <c r="AA451" s="478"/>
      <c r="AB451" s="478"/>
      <c r="AC451" s="485" t="s">
        <v>772</v>
      </c>
      <c r="AD451" s="485" t="s">
        <v>765</v>
      </c>
      <c r="AE451" s="479" t="s">
        <v>766</v>
      </c>
    </row>
    <row r="452" spans="1:31" ht="76.5" hidden="1" x14ac:dyDescent="0.2">
      <c r="A452" s="477"/>
      <c r="B452" s="477"/>
      <c r="C452" s="478" t="s">
        <v>604</v>
      </c>
      <c r="D452" s="478" t="s">
        <v>767</v>
      </c>
      <c r="E452" s="478" t="s">
        <v>768</v>
      </c>
      <c r="F452" s="478" t="s">
        <v>607</v>
      </c>
      <c r="G452" s="478" t="s">
        <v>769</v>
      </c>
      <c r="H452" s="478" t="s">
        <v>770</v>
      </c>
      <c r="I452" s="478" t="s">
        <v>64</v>
      </c>
      <c r="J452" s="478" t="s">
        <v>771</v>
      </c>
      <c r="K452" s="478" t="s">
        <v>610</v>
      </c>
      <c r="L452" s="480">
        <f>IF(K452=[1]Listas!B$4,[1]Listas!C$4,IF(K452=[1]Listas!B$5,[1]Listas!C$5,IF(K452=[1]Listas!B$6,[1]Listas!C$6,[1]Listas!C$7)))</f>
        <v>0</v>
      </c>
      <c r="M452" s="478" t="s">
        <v>620</v>
      </c>
      <c r="N452" s="480">
        <f>IF(M452=[1]Listas!D$4,[1]Listas!E$4,IF(M452=[1]Listas!D$5,[1]Listas!E$5,IF(M452=[1]Listas!D$6,[1]Listas!E$6,[1]Listas!E$7)))</f>
        <v>4</v>
      </c>
      <c r="O452" s="481">
        <f t="shared" si="30"/>
        <v>0</v>
      </c>
      <c r="P452" s="481" t="str">
        <f t="shared" si="31"/>
        <v>Sin Valor</v>
      </c>
      <c r="Q452" s="482" t="s">
        <v>612</v>
      </c>
      <c r="R452" s="483">
        <f>IF(Q452=[1]Listas!F$4,[1]Listas!G$4,IF(Q452=[1]Listas!F$5,[1]Listas!G$5,IF(Q452=[1]Listas!F$6,[1]Listas!G$6,[1]Listas!G$7)))</f>
        <v>10</v>
      </c>
      <c r="S452" s="481">
        <f t="shared" si="32"/>
        <v>0</v>
      </c>
      <c r="T452" s="481" t="str">
        <f t="shared" si="33"/>
        <v>Mantener</v>
      </c>
      <c r="U452" s="481" t="str">
        <f>IF(S452&gt;=[1]Listas!AE$4,[1]Listas!AF$4,IF(S452&gt;=[1]Listas!AE$5,[1]Listas!AF$5,[1]Listas!AF$6))</f>
        <v>Aceptable</v>
      </c>
      <c r="V452" s="484">
        <v>1</v>
      </c>
      <c r="W452" s="484">
        <v>0</v>
      </c>
      <c r="X452" s="484">
        <v>0</v>
      </c>
      <c r="Y452" s="479" t="s">
        <v>769</v>
      </c>
      <c r="Z452" s="478" t="s">
        <v>604</v>
      </c>
      <c r="AA452" s="478"/>
      <c r="AB452" s="478"/>
      <c r="AC452" s="485" t="s">
        <v>772</v>
      </c>
      <c r="AD452" s="485" t="s">
        <v>760</v>
      </c>
      <c r="AE452" s="478" t="s">
        <v>64</v>
      </c>
    </row>
    <row r="453" spans="1:31" ht="153" x14ac:dyDescent="0.2">
      <c r="A453" s="477"/>
      <c r="B453" s="477"/>
      <c r="C453" s="478" t="s">
        <v>604</v>
      </c>
      <c r="D453" s="478" t="s">
        <v>773</v>
      </c>
      <c r="E453" s="479" t="s">
        <v>823</v>
      </c>
      <c r="F453" s="478" t="s">
        <v>607</v>
      </c>
      <c r="G453" s="479" t="s">
        <v>824</v>
      </c>
      <c r="H453" s="479" t="s">
        <v>825</v>
      </c>
      <c r="I453" s="479" t="s">
        <v>826</v>
      </c>
      <c r="J453" s="479" t="s">
        <v>814</v>
      </c>
      <c r="K453" s="478" t="s">
        <v>580</v>
      </c>
      <c r="L453" s="480">
        <f>IF(K453=[1]Listas!B$4,[1]Listas!C$4,IF(K453=[1]Listas!B$5,[1]Listas!C$5,IF(K453=[1]Listas!B$6,[1]Listas!C$6,[1]Listas!C$7)))</f>
        <v>2</v>
      </c>
      <c r="M453" s="478" t="s">
        <v>611</v>
      </c>
      <c r="N453" s="480">
        <f>IF(M453=[1]Listas!D$4,[1]Listas!E$4,IF(M453=[1]Listas!D$5,[1]Listas!E$5,IF(M453=[1]Listas!D$6,[1]Listas!E$6,[1]Listas!E$7)))</f>
        <v>3</v>
      </c>
      <c r="O453" s="481">
        <f t="shared" si="30"/>
        <v>6</v>
      </c>
      <c r="P453" s="481" t="str">
        <f t="shared" si="31"/>
        <v>Medio</v>
      </c>
      <c r="Q453" s="482" t="s">
        <v>621</v>
      </c>
      <c r="R453" s="483">
        <f>IF(Q453=[1]Listas!F$4,[1]Listas!G$4,IF(Q453=[1]Listas!F$5,[1]Listas!G$5,IF(Q453=[1]Listas!F$6,[1]Listas!G$6,[1]Listas!G$7)))</f>
        <v>60</v>
      </c>
      <c r="S453" s="481">
        <f t="shared" si="32"/>
        <v>360</v>
      </c>
      <c r="T453" s="481" t="str">
        <f t="shared" si="33"/>
        <v>Corregir</v>
      </c>
      <c r="U453" s="481" t="str">
        <f>IF(S453&gt;=[1]Listas!AE$4,[1]Listas!AF$4,IF(S453&gt;=[1]Listas!AE$5,[1]Listas!AF$5,[1]Listas!AF$6))</f>
        <v>Aceptable con control</v>
      </c>
      <c r="V453" s="484">
        <v>1</v>
      </c>
      <c r="W453" s="484">
        <v>0</v>
      </c>
      <c r="X453" s="484">
        <v>0</v>
      </c>
      <c r="Y453" s="479" t="s">
        <v>827</v>
      </c>
      <c r="Z453" s="478" t="s">
        <v>604</v>
      </c>
      <c r="AA453" s="478"/>
      <c r="AB453" s="478"/>
      <c r="AC453" s="478" t="s">
        <v>64</v>
      </c>
      <c r="AD453" s="485" t="s">
        <v>828</v>
      </c>
      <c r="AE453" s="479" t="s">
        <v>817</v>
      </c>
    </row>
    <row r="454" spans="1:31" ht="51" hidden="1" x14ac:dyDescent="0.2">
      <c r="A454" s="477"/>
      <c r="B454" s="477"/>
      <c r="C454" s="478" t="s">
        <v>604</v>
      </c>
      <c r="D454" s="478" t="s">
        <v>734</v>
      </c>
      <c r="E454" s="479" t="s">
        <v>823</v>
      </c>
      <c r="F454" s="478" t="s">
        <v>607</v>
      </c>
      <c r="G454" s="492" t="s">
        <v>829</v>
      </c>
      <c r="H454" s="478" t="s">
        <v>64</v>
      </c>
      <c r="I454" s="478" t="s">
        <v>64</v>
      </c>
      <c r="J454" s="479" t="s">
        <v>814</v>
      </c>
      <c r="K454" s="478" t="s">
        <v>580</v>
      </c>
      <c r="L454" s="480">
        <f>IF(K454=[1]Listas!B$4,[1]Listas!C$4,IF(K454=[1]Listas!B$5,[1]Listas!C$5,IF(K454=[1]Listas!B$6,[1]Listas!C$6,[1]Listas!C$7)))</f>
        <v>2</v>
      </c>
      <c r="M454" s="478" t="s">
        <v>611</v>
      </c>
      <c r="N454" s="480">
        <f>IF(M454=[1]Listas!D$4,[1]Listas!E$4,IF(M454=[1]Listas!D$5,[1]Listas!E$5,IF(M454=[1]Listas!D$6,[1]Listas!E$6,[1]Listas!E$7)))</f>
        <v>3</v>
      </c>
      <c r="O454" s="481">
        <f t="shared" si="30"/>
        <v>6</v>
      </c>
      <c r="P454" s="481" t="str">
        <f t="shared" si="31"/>
        <v>Medio</v>
      </c>
      <c r="Q454" s="482" t="s">
        <v>621</v>
      </c>
      <c r="R454" s="483">
        <f>IF(Q454=[1]Listas!F$4,[1]Listas!G$4,IF(Q454=[1]Listas!F$5,[1]Listas!G$5,IF(Q454=[1]Listas!F$6,[1]Listas!G$6,[1]Listas!G$7)))</f>
        <v>60</v>
      </c>
      <c r="S454" s="481">
        <f t="shared" si="32"/>
        <v>360</v>
      </c>
      <c r="T454" s="481" t="str">
        <f t="shared" si="33"/>
        <v>Corregir</v>
      </c>
      <c r="U454" s="481" t="str">
        <f>IF(S454&gt;=[1]Listas!AE$4,[1]Listas!AF$4,IF(S454&gt;=[1]Listas!AE$5,[1]Listas!AF$5,[1]Listas!AF$6))</f>
        <v>Aceptable con control</v>
      </c>
      <c r="V454" s="484">
        <v>1</v>
      </c>
      <c r="W454" s="484">
        <v>0</v>
      </c>
      <c r="X454" s="484">
        <v>0</v>
      </c>
      <c r="Y454" s="479" t="s">
        <v>830</v>
      </c>
      <c r="Z454" s="478" t="s">
        <v>604</v>
      </c>
      <c r="AA454" s="478"/>
      <c r="AB454" s="478"/>
      <c r="AC454" s="479" t="s">
        <v>831</v>
      </c>
      <c r="AD454" s="485" t="s">
        <v>832</v>
      </c>
      <c r="AE454" s="479" t="s">
        <v>817</v>
      </c>
    </row>
    <row r="455" spans="1:31" ht="63.75" hidden="1" x14ac:dyDescent="0.2">
      <c r="A455" s="477"/>
      <c r="B455" s="477"/>
      <c r="C455" s="478" t="s">
        <v>604</v>
      </c>
      <c r="D455" s="478" t="s">
        <v>681</v>
      </c>
      <c r="E455" s="479" t="s">
        <v>833</v>
      </c>
      <c r="F455" s="478" t="s">
        <v>607</v>
      </c>
      <c r="G455" s="478" t="s">
        <v>634</v>
      </c>
      <c r="H455" s="478" t="s">
        <v>64</v>
      </c>
      <c r="I455" s="478" t="s">
        <v>64</v>
      </c>
      <c r="J455" s="478" t="s">
        <v>635</v>
      </c>
      <c r="K455" s="478" t="s">
        <v>610</v>
      </c>
      <c r="L455" s="480">
        <f>IF(K455=[1]Listas!B$4,[1]Listas!C$4,IF(K455=[1]Listas!B$5,[1]Listas!C$5,IF(K455=[1]Listas!B$6,[1]Listas!C$6,[1]Listas!C$7)))</f>
        <v>0</v>
      </c>
      <c r="M455" s="478" t="s">
        <v>636</v>
      </c>
      <c r="N455" s="480">
        <f>IF(M455=[1]Listas!D$4,[1]Listas!E$4,IF(M455=[1]Listas!D$5,[1]Listas!E$5,IF(M455=[1]Listas!D$6,[1]Listas!E$6,[1]Listas!E$7)))</f>
        <v>2</v>
      </c>
      <c r="O455" s="481">
        <f t="shared" si="30"/>
        <v>0</v>
      </c>
      <c r="P455" s="481" t="str">
        <f t="shared" si="31"/>
        <v>Sin Valor</v>
      </c>
      <c r="Q455" s="482" t="s">
        <v>612</v>
      </c>
      <c r="R455" s="483">
        <f>IF(Q455=[1]Listas!F$4,[1]Listas!G$4,IF(Q455=[1]Listas!F$5,[1]Listas!G$5,IF(Q455=[1]Listas!F$6,[1]Listas!G$6,[1]Listas!G$7)))</f>
        <v>10</v>
      </c>
      <c r="S455" s="481">
        <f t="shared" si="32"/>
        <v>0</v>
      </c>
      <c r="T455" s="481" t="str">
        <f t="shared" si="33"/>
        <v>Mantener</v>
      </c>
      <c r="U455" s="481" t="str">
        <f>IF(S455&gt;=[1]Listas!AE$4,[1]Listas!AF$4,IF(S455&gt;=[1]Listas!AE$5,[1]Listas!AF$5,[1]Listas!AF$6))</f>
        <v>Aceptable</v>
      </c>
      <c r="V455" s="484">
        <v>1</v>
      </c>
      <c r="W455" s="484">
        <v>0</v>
      </c>
      <c r="X455" s="484">
        <v>0</v>
      </c>
      <c r="Y455" s="479" t="s">
        <v>637</v>
      </c>
      <c r="Z455" s="478" t="s">
        <v>604</v>
      </c>
      <c r="AA455" s="478"/>
      <c r="AB455" s="478"/>
      <c r="AC455" s="478" t="s">
        <v>64</v>
      </c>
      <c r="AD455" s="485" t="s">
        <v>778</v>
      </c>
      <c r="AE455" s="478" t="s">
        <v>64</v>
      </c>
    </row>
    <row r="456" spans="1:31" ht="51" hidden="1" x14ac:dyDescent="0.2">
      <c r="A456" s="477"/>
      <c r="B456" s="477"/>
      <c r="C456" s="478" t="s">
        <v>604</v>
      </c>
      <c r="D456" s="478" t="s">
        <v>718</v>
      </c>
      <c r="E456" s="479" t="s">
        <v>874</v>
      </c>
      <c r="F456" s="478" t="s">
        <v>607</v>
      </c>
      <c r="G456" s="478" t="s">
        <v>634</v>
      </c>
      <c r="H456" s="478" t="s">
        <v>64</v>
      </c>
      <c r="I456" s="478" t="s">
        <v>64</v>
      </c>
      <c r="J456" s="478" t="s">
        <v>635</v>
      </c>
      <c r="K456" s="478" t="s">
        <v>610</v>
      </c>
      <c r="L456" s="480">
        <f>IF(K456=[1]Listas!B$4,[1]Listas!C$4,IF(K456=[1]Listas!B$5,[1]Listas!C$5,IF(K456=[1]Listas!B$6,[1]Listas!C$6,[1]Listas!C$7)))</f>
        <v>0</v>
      </c>
      <c r="M456" s="478" t="s">
        <v>636</v>
      </c>
      <c r="N456" s="480">
        <f>IF(M456=[1]Listas!D$4,[1]Listas!E$4,IF(M456=[1]Listas!D$5,[1]Listas!E$5,IF(M456=[1]Listas!D$6,[1]Listas!E$6,[1]Listas!E$7)))</f>
        <v>2</v>
      </c>
      <c r="O456" s="481">
        <f t="shared" si="30"/>
        <v>0</v>
      </c>
      <c r="P456" s="481" t="str">
        <f t="shared" si="31"/>
        <v>Sin Valor</v>
      </c>
      <c r="Q456" s="482" t="s">
        <v>612</v>
      </c>
      <c r="R456" s="483">
        <f>IF(Q456=[1]Listas!F$4,[1]Listas!G$4,IF(Q456=[1]Listas!F$5,[1]Listas!G$5,IF(Q456=[1]Listas!F$6,[1]Listas!G$6,[1]Listas!G$7)))</f>
        <v>10</v>
      </c>
      <c r="S456" s="481">
        <f t="shared" si="32"/>
        <v>0</v>
      </c>
      <c r="T456" s="481" t="str">
        <f t="shared" si="33"/>
        <v>Mantener</v>
      </c>
      <c r="U456" s="481" t="str">
        <f>IF(S456&gt;=[1]Listas!AE$4,[1]Listas!AF$4,IF(S456&gt;=[1]Listas!AE$5,[1]Listas!AF$5,[1]Listas!AF$6))</f>
        <v>Aceptable</v>
      </c>
      <c r="V456" s="484">
        <v>1</v>
      </c>
      <c r="W456" s="484">
        <v>0</v>
      </c>
      <c r="X456" s="484">
        <v>0</v>
      </c>
      <c r="Y456" s="479" t="s">
        <v>637</v>
      </c>
      <c r="Z456" s="478" t="s">
        <v>604</v>
      </c>
      <c r="AA456" s="478"/>
      <c r="AB456" s="478"/>
      <c r="AC456" s="478" t="s">
        <v>64</v>
      </c>
      <c r="AD456" s="485" t="s">
        <v>778</v>
      </c>
      <c r="AE456" s="478" t="s">
        <v>64</v>
      </c>
    </row>
    <row r="457" spans="1:31" ht="102" hidden="1" x14ac:dyDescent="0.2">
      <c r="A457" s="477"/>
      <c r="B457" s="477"/>
      <c r="C457" s="478" t="s">
        <v>604</v>
      </c>
      <c r="D457" s="478" t="s">
        <v>639</v>
      </c>
      <c r="E457" s="479" t="s">
        <v>834</v>
      </c>
      <c r="F457" s="478" t="s">
        <v>641</v>
      </c>
      <c r="G457" s="478" t="s">
        <v>169</v>
      </c>
      <c r="H457" s="478" t="s">
        <v>64</v>
      </c>
      <c r="I457" s="478" t="s">
        <v>64</v>
      </c>
      <c r="J457" s="479" t="s">
        <v>651</v>
      </c>
      <c r="K457" s="478" t="s">
        <v>580</v>
      </c>
      <c r="L457" s="480">
        <f>IF(K457=[1]Listas!B$4,[1]Listas!C$4,IF(K457=[1]Listas!B$5,[1]Listas!C$5,IF(K457=[1]Listas!B$6,[1]Listas!C$6,[1]Listas!C$7)))</f>
        <v>2</v>
      </c>
      <c r="M457" s="478" t="s">
        <v>611</v>
      </c>
      <c r="N457" s="480">
        <f>IF(M457=[1]Listas!D$4,[1]Listas!E$4,IF(M457=[1]Listas!D$5,[1]Listas!E$5,IF(M457=[1]Listas!D$6,[1]Listas!E$6,[1]Listas!E$7)))</f>
        <v>3</v>
      </c>
      <c r="O457" s="481">
        <f t="shared" si="30"/>
        <v>6</v>
      </c>
      <c r="P457" s="481" t="str">
        <f t="shared" si="31"/>
        <v>Medio</v>
      </c>
      <c r="Q457" s="482" t="s">
        <v>645</v>
      </c>
      <c r="R457" s="483">
        <f>IF(Q457=[1]Listas!F$4,[1]Listas!G$4,IF(Q457=[1]Listas!F$5,[1]Listas!G$5,IF(Q457=[1]Listas!F$6,[1]Listas!G$6,[1]Listas!G$7)))</f>
        <v>25</v>
      </c>
      <c r="S457" s="481">
        <f t="shared" si="32"/>
        <v>150</v>
      </c>
      <c r="T457" s="481" t="str">
        <f t="shared" si="33"/>
        <v>Corregir</v>
      </c>
      <c r="U457" s="481" t="str">
        <f>IF(S457&gt;=[1]Listas!AE$4,[1]Listas!AF$4,IF(S457&gt;=[1]Listas!AE$5,[1]Listas!AF$5,[1]Listas!AF$6))</f>
        <v>Aceptable con control</v>
      </c>
      <c r="V457" s="484">
        <v>1</v>
      </c>
      <c r="W457" s="484">
        <v>0</v>
      </c>
      <c r="X457" s="484">
        <v>0</v>
      </c>
      <c r="Y457" s="478" t="s">
        <v>169</v>
      </c>
      <c r="Z457" s="478" t="s">
        <v>604</v>
      </c>
      <c r="AA457" s="478"/>
      <c r="AB457" s="478"/>
      <c r="AC457" s="478" t="s">
        <v>64</v>
      </c>
      <c r="AD457" s="485" t="s">
        <v>779</v>
      </c>
      <c r="AE457" s="478" t="s">
        <v>64</v>
      </c>
    </row>
    <row r="458" spans="1:31" ht="102" hidden="1" x14ac:dyDescent="0.2">
      <c r="A458" s="477"/>
      <c r="B458" s="477"/>
      <c r="C458" s="478" t="s">
        <v>604</v>
      </c>
      <c r="D458" s="478" t="s">
        <v>693</v>
      </c>
      <c r="E458" s="479" t="s">
        <v>835</v>
      </c>
      <c r="F458" s="478" t="s">
        <v>641</v>
      </c>
      <c r="G458" s="478" t="s">
        <v>169</v>
      </c>
      <c r="H458" s="478" t="s">
        <v>64</v>
      </c>
      <c r="I458" s="478" t="s">
        <v>64</v>
      </c>
      <c r="J458" s="479" t="s">
        <v>651</v>
      </c>
      <c r="K458" s="478" t="s">
        <v>580</v>
      </c>
      <c r="L458" s="480">
        <f>IF(K458=[1]Listas!B$4,[1]Listas!C$4,IF(K458=[1]Listas!B$5,[1]Listas!C$5,IF(K458=[1]Listas!B$6,[1]Listas!C$6,[1]Listas!C$7)))</f>
        <v>2</v>
      </c>
      <c r="M458" s="478" t="s">
        <v>611</v>
      </c>
      <c r="N458" s="480">
        <f>IF(M458=[1]Listas!D$4,[1]Listas!E$4,IF(M458=[1]Listas!D$5,[1]Listas!E$5,IF(M458=[1]Listas!D$6,[1]Listas!E$6,[1]Listas!E$7)))</f>
        <v>3</v>
      </c>
      <c r="O458" s="481">
        <f t="shared" si="30"/>
        <v>6</v>
      </c>
      <c r="P458" s="481" t="str">
        <f t="shared" si="31"/>
        <v>Medio</v>
      </c>
      <c r="Q458" s="482" t="s">
        <v>645</v>
      </c>
      <c r="R458" s="483">
        <f>IF(Q458=[1]Listas!F$4,[1]Listas!G$4,IF(Q458=[1]Listas!F$5,[1]Listas!G$5,IF(Q458=[1]Listas!F$6,[1]Listas!G$6,[1]Listas!G$7)))</f>
        <v>25</v>
      </c>
      <c r="S458" s="481">
        <f t="shared" si="32"/>
        <v>150</v>
      </c>
      <c r="T458" s="481" t="str">
        <f t="shared" si="33"/>
        <v>Corregir</v>
      </c>
      <c r="U458" s="481" t="str">
        <f>IF(S458&gt;=[1]Listas!AE$4,[1]Listas!AF$4,IF(S458&gt;=[1]Listas!AE$5,[1]Listas!AF$5,[1]Listas!AF$6))</f>
        <v>Aceptable con control</v>
      </c>
      <c r="V458" s="484">
        <v>1</v>
      </c>
      <c r="W458" s="484">
        <v>0</v>
      </c>
      <c r="X458" s="484">
        <v>0</v>
      </c>
      <c r="Y458" s="478" t="s">
        <v>169</v>
      </c>
      <c r="Z458" s="478" t="s">
        <v>63</v>
      </c>
      <c r="AA458" s="478"/>
      <c r="AB458" s="478"/>
      <c r="AC458" s="478" t="s">
        <v>64</v>
      </c>
      <c r="AD458" s="485" t="s">
        <v>779</v>
      </c>
      <c r="AE458" s="478" t="s">
        <v>64</v>
      </c>
    </row>
    <row r="459" spans="1:31" ht="102" hidden="1" x14ac:dyDescent="0.2">
      <c r="A459" s="477"/>
      <c r="B459" s="477"/>
      <c r="C459" s="478" t="s">
        <v>604</v>
      </c>
      <c r="D459" s="478" t="s">
        <v>648</v>
      </c>
      <c r="E459" s="479" t="s">
        <v>875</v>
      </c>
      <c r="F459" s="478" t="s">
        <v>787</v>
      </c>
      <c r="G459" s="478" t="s">
        <v>876</v>
      </c>
      <c r="H459" s="478" t="s">
        <v>64</v>
      </c>
      <c r="I459" s="478" t="s">
        <v>64</v>
      </c>
      <c r="J459" s="479" t="s">
        <v>651</v>
      </c>
      <c r="K459" s="478" t="s">
        <v>580</v>
      </c>
      <c r="L459" s="480">
        <f>IF(K459=[1]Listas!B$4,[1]Listas!C$4,IF(K459=[1]Listas!B$5,[1]Listas!C$5,IF(K459=[1]Listas!B$6,[1]Listas!C$6,[1]Listas!C$7)))</f>
        <v>2</v>
      </c>
      <c r="M459" s="478" t="s">
        <v>611</v>
      </c>
      <c r="N459" s="480">
        <f>IF(M459=[1]Listas!D$4,[1]Listas!E$4,IF(M459=[1]Listas!D$5,[1]Listas!E$5,IF(M459=[1]Listas!D$6,[1]Listas!E$6,[1]Listas!E$7)))</f>
        <v>3</v>
      </c>
      <c r="O459" s="481">
        <f t="shared" si="30"/>
        <v>6</v>
      </c>
      <c r="P459" s="481" t="str">
        <f t="shared" si="31"/>
        <v>Medio</v>
      </c>
      <c r="Q459" s="482" t="s">
        <v>645</v>
      </c>
      <c r="R459" s="483">
        <f>IF(Q459=[1]Listas!F$4,[1]Listas!G$4,IF(Q459=[1]Listas!F$5,[1]Listas!G$5,IF(Q459=[1]Listas!F$6,[1]Listas!G$6,[1]Listas!G$7)))</f>
        <v>25</v>
      </c>
      <c r="S459" s="481">
        <f t="shared" si="32"/>
        <v>150</v>
      </c>
      <c r="T459" s="481" t="str">
        <f t="shared" si="33"/>
        <v>Corregir</v>
      </c>
      <c r="U459" s="481" t="str">
        <f>IF(S459&gt;=[1]Listas!AE$4,[1]Listas!AF$4,IF(S459&gt;=[1]Listas!AE$5,[1]Listas!AF$5,[1]Listas!AF$6))</f>
        <v>Aceptable con control</v>
      </c>
      <c r="V459" s="484">
        <v>1</v>
      </c>
      <c r="W459" s="484">
        <v>0</v>
      </c>
      <c r="X459" s="484">
        <v>0</v>
      </c>
      <c r="Y459" s="478" t="s">
        <v>876</v>
      </c>
      <c r="Z459" s="478" t="s">
        <v>63</v>
      </c>
      <c r="AA459" s="478"/>
      <c r="AB459" s="478"/>
      <c r="AC459" s="478" t="s">
        <v>64</v>
      </c>
      <c r="AD459" s="485" t="s">
        <v>779</v>
      </c>
      <c r="AE459" s="478" t="s">
        <v>64</v>
      </c>
    </row>
    <row r="460" spans="1:31" ht="102" hidden="1" x14ac:dyDescent="0.2">
      <c r="A460" s="477"/>
      <c r="B460" s="477"/>
      <c r="C460" s="478" t="s">
        <v>604</v>
      </c>
      <c r="D460" s="478" t="s">
        <v>780</v>
      </c>
      <c r="E460" s="479" t="s">
        <v>877</v>
      </c>
      <c r="F460" s="478" t="s">
        <v>641</v>
      </c>
      <c r="G460" s="478" t="s">
        <v>169</v>
      </c>
      <c r="H460" s="478" t="s">
        <v>64</v>
      </c>
      <c r="I460" s="478" t="s">
        <v>64</v>
      </c>
      <c r="J460" s="479" t="s">
        <v>651</v>
      </c>
      <c r="K460" s="478" t="s">
        <v>580</v>
      </c>
      <c r="L460" s="480">
        <f>IF(K460=[1]Listas!B$4,[1]Listas!C$4,IF(K460=[1]Listas!B$5,[1]Listas!C$5,IF(K460=[1]Listas!B$6,[1]Listas!C$6,[1]Listas!C$7)))</f>
        <v>2</v>
      </c>
      <c r="M460" s="478" t="s">
        <v>611</v>
      </c>
      <c r="N460" s="480">
        <f>IF(M460=[1]Listas!D$4,[1]Listas!E$4,IF(M460=[1]Listas!D$5,[1]Listas!E$5,IF(M460=[1]Listas!D$6,[1]Listas!E$6,[1]Listas!E$7)))</f>
        <v>3</v>
      </c>
      <c r="O460" s="481">
        <f t="shared" si="30"/>
        <v>6</v>
      </c>
      <c r="P460" s="481" t="str">
        <f t="shared" si="31"/>
        <v>Medio</v>
      </c>
      <c r="Q460" s="482" t="s">
        <v>645</v>
      </c>
      <c r="R460" s="483">
        <f>IF(Q460=[1]Listas!F$4,[1]Listas!G$4,IF(Q460=[1]Listas!F$5,[1]Listas!G$5,IF(Q460=[1]Listas!F$6,[1]Listas!G$6,[1]Listas!G$7)))</f>
        <v>25</v>
      </c>
      <c r="S460" s="481">
        <f t="shared" si="32"/>
        <v>150</v>
      </c>
      <c r="T460" s="481" t="str">
        <f t="shared" si="33"/>
        <v>Corregir</v>
      </c>
      <c r="U460" s="481" t="str">
        <f>IF(S460&gt;=[1]Listas!AE$4,[1]Listas!AF$4,IF(S460&gt;=[1]Listas!AE$5,[1]Listas!AF$5,[1]Listas!AF$6))</f>
        <v>Aceptable con control</v>
      </c>
      <c r="V460" s="484">
        <v>1</v>
      </c>
      <c r="W460" s="484">
        <v>0</v>
      </c>
      <c r="X460" s="484">
        <v>0</v>
      </c>
      <c r="Y460" s="478" t="s">
        <v>169</v>
      </c>
      <c r="Z460" s="478" t="s">
        <v>63</v>
      </c>
      <c r="AA460" s="478"/>
      <c r="AB460" s="478"/>
      <c r="AC460" s="478" t="s">
        <v>837</v>
      </c>
      <c r="AD460" s="485" t="s">
        <v>779</v>
      </c>
      <c r="AE460" s="478" t="s">
        <v>64</v>
      </c>
    </row>
    <row r="461" spans="1:31" ht="127.5" hidden="1" x14ac:dyDescent="0.2">
      <c r="A461" s="477"/>
      <c r="B461" s="477"/>
      <c r="C461" s="478" t="s">
        <v>604</v>
      </c>
      <c r="D461" s="478" t="s">
        <v>654</v>
      </c>
      <c r="E461" s="478" t="s">
        <v>655</v>
      </c>
      <c r="F461" s="478" t="s">
        <v>656</v>
      </c>
      <c r="G461" s="478" t="s">
        <v>657</v>
      </c>
      <c r="H461" s="478" t="s">
        <v>658</v>
      </c>
      <c r="I461" s="478" t="s">
        <v>64</v>
      </c>
      <c r="J461" s="478" t="s">
        <v>64</v>
      </c>
      <c r="K461" s="478" t="s">
        <v>610</v>
      </c>
      <c r="L461" s="480">
        <f>IF(K461=[1]Listas!B$4,[1]Listas!C$4,IF(K461=[1]Listas!B$5,[1]Listas!C$5,IF(K461=[1]Listas!B$6,[1]Listas!C$6,[1]Listas!C$7)))</f>
        <v>0</v>
      </c>
      <c r="M461" s="478" t="s">
        <v>611</v>
      </c>
      <c r="N461" s="480">
        <f>IF(M461=[1]Listas!D$4,[1]Listas!E$4,IF(M461=[1]Listas!D$5,[1]Listas!E$5,IF(M461=[1]Listas!D$6,[1]Listas!E$6,[1]Listas!E$7)))</f>
        <v>3</v>
      </c>
      <c r="O461" s="481">
        <f t="shared" si="30"/>
        <v>0</v>
      </c>
      <c r="P461" s="481" t="str">
        <f t="shared" si="31"/>
        <v>Sin Valor</v>
      </c>
      <c r="Q461" s="482" t="s">
        <v>645</v>
      </c>
      <c r="R461" s="483">
        <f>IF(Q461=[1]Listas!F$4,[1]Listas!G$4,IF(Q461=[1]Listas!F$5,[1]Listas!G$5,IF(Q461=[1]Listas!F$6,[1]Listas!G$6,[1]Listas!G$7)))</f>
        <v>25</v>
      </c>
      <c r="S461" s="481">
        <f t="shared" si="32"/>
        <v>0</v>
      </c>
      <c r="T461" s="481" t="str">
        <f t="shared" si="33"/>
        <v>Mantener</v>
      </c>
      <c r="U461" s="481" t="str">
        <f>IF(S461&gt;=[1]Listas!AE$4,[1]Listas!AF$4,IF(S461&gt;=[1]Listas!AE$5,[1]Listas!AF$5,[1]Listas!AF$6))</f>
        <v>Aceptable</v>
      </c>
      <c r="V461" s="484">
        <v>1</v>
      </c>
      <c r="W461" s="484">
        <v>0</v>
      </c>
      <c r="X461" s="484">
        <v>0</v>
      </c>
      <c r="Y461" s="479" t="s">
        <v>659</v>
      </c>
      <c r="Z461" s="478" t="s">
        <v>63</v>
      </c>
      <c r="AA461" s="478"/>
      <c r="AB461" s="478"/>
      <c r="AC461" s="478" t="s">
        <v>64</v>
      </c>
      <c r="AD461" s="479" t="s">
        <v>782</v>
      </c>
      <c r="AE461" s="478" t="s">
        <v>64</v>
      </c>
    </row>
    <row r="462" spans="1:31" ht="51" hidden="1" x14ac:dyDescent="0.2">
      <c r="A462" s="477"/>
      <c r="B462" s="477"/>
      <c r="C462" s="478" t="s">
        <v>604</v>
      </c>
      <c r="D462" s="478" t="s">
        <v>661</v>
      </c>
      <c r="E462" s="478" t="s">
        <v>662</v>
      </c>
      <c r="F462" s="478" t="s">
        <v>663</v>
      </c>
      <c r="G462" s="478" t="s">
        <v>664</v>
      </c>
      <c r="H462" s="478" t="s">
        <v>64</v>
      </c>
      <c r="I462" s="478" t="s">
        <v>64</v>
      </c>
      <c r="J462" s="478" t="s">
        <v>64</v>
      </c>
      <c r="K462" s="478" t="s">
        <v>610</v>
      </c>
      <c r="L462" s="480">
        <f>IF(K462=[1]Listas!B$4,[1]Listas!C$4,IF(K462=[1]Listas!B$5,[1]Listas!C$5,IF(K462=[1]Listas!B$6,[1]Listas!C$6,[1]Listas!C$7)))</f>
        <v>0</v>
      </c>
      <c r="M462" s="478" t="s">
        <v>665</v>
      </c>
      <c r="N462" s="480">
        <f>IF(M462=[1]Listas!D$4,[1]Listas!E$4,IF(M462=[1]Listas!D$5,[1]Listas!E$5,IF(M462=[1]Listas!D$6,[1]Listas!E$6,[1]Listas!E$7)))</f>
        <v>1</v>
      </c>
      <c r="O462" s="481">
        <f t="shared" si="30"/>
        <v>0</v>
      </c>
      <c r="P462" s="481" t="str">
        <f t="shared" si="31"/>
        <v>Sin Valor</v>
      </c>
      <c r="Q462" s="482" t="s">
        <v>612</v>
      </c>
      <c r="R462" s="483">
        <f>IF(Q462=[1]Listas!F$4,[1]Listas!G$4,IF(Q462=[1]Listas!F$5,[1]Listas!G$5,IF(Q462=[1]Listas!F$6,[1]Listas!G$6,[1]Listas!G$7)))</f>
        <v>10</v>
      </c>
      <c r="S462" s="481">
        <f t="shared" si="32"/>
        <v>0</v>
      </c>
      <c r="T462" s="481" t="str">
        <f t="shared" si="33"/>
        <v>Mantener</v>
      </c>
      <c r="U462" s="481" t="str">
        <f>IF(S462&gt;=[1]Listas!AE$4,[1]Listas!AF$4,IF(S462&gt;=[1]Listas!AE$5,[1]Listas!AF$5,[1]Listas!AF$6))</f>
        <v>Aceptable</v>
      </c>
      <c r="V462" s="484">
        <v>1</v>
      </c>
      <c r="W462" s="484">
        <v>0</v>
      </c>
      <c r="X462" s="484">
        <v>0</v>
      </c>
      <c r="Y462" s="479" t="s">
        <v>664</v>
      </c>
      <c r="Z462" s="478" t="s">
        <v>604</v>
      </c>
      <c r="AA462" s="478"/>
      <c r="AB462" s="478"/>
      <c r="AC462" s="478" t="s">
        <v>64</v>
      </c>
      <c r="AD462" s="479" t="s">
        <v>783</v>
      </c>
      <c r="AE462" s="478" t="s">
        <v>64</v>
      </c>
    </row>
    <row r="463" spans="1:31" ht="63.75" hidden="1" x14ac:dyDescent="0.2">
      <c r="A463" s="477"/>
      <c r="B463" s="477"/>
      <c r="C463" s="478" t="s">
        <v>604</v>
      </c>
      <c r="D463" s="478" t="s">
        <v>844</v>
      </c>
      <c r="E463" s="479" t="s">
        <v>878</v>
      </c>
      <c r="F463" s="478" t="s">
        <v>641</v>
      </c>
      <c r="G463" s="479" t="s">
        <v>664</v>
      </c>
      <c r="H463" s="478" t="s">
        <v>64</v>
      </c>
      <c r="I463" s="478" t="s">
        <v>64</v>
      </c>
      <c r="J463" s="479" t="s">
        <v>814</v>
      </c>
      <c r="K463" s="478" t="s">
        <v>695</v>
      </c>
      <c r="L463" s="480">
        <f>IF(K463=[1]Listas!B$4,[1]Listas!C$4,IF(K463=[1]Listas!B$5,[1]Listas!C$5,IF(K463=[1]Listas!B$6,[1]Listas!C$6,[1]Listas!C$7)))</f>
        <v>6</v>
      </c>
      <c r="M463" s="478" t="s">
        <v>611</v>
      </c>
      <c r="N463" s="480">
        <f>IF(M463=[1]Listas!D$4,[1]Listas!E$4,IF(M463=[1]Listas!D$5,[1]Listas!E$5,IF(M463=[1]Listas!D$6,[1]Listas!E$6,[1]Listas!E$7)))</f>
        <v>3</v>
      </c>
      <c r="O463" s="481">
        <f t="shared" si="30"/>
        <v>18</v>
      </c>
      <c r="P463" s="481" t="str">
        <f t="shared" si="31"/>
        <v>Alto</v>
      </c>
      <c r="Q463" s="482" t="s">
        <v>645</v>
      </c>
      <c r="R463" s="483">
        <f>IF(Q463=[1]Listas!F$4,[1]Listas!G$4,IF(Q463=[1]Listas!F$5,[1]Listas!G$5,IF(Q463=[1]Listas!F$6,[1]Listas!G$6,[1]Listas!G$7)))</f>
        <v>25</v>
      </c>
      <c r="S463" s="481">
        <f t="shared" si="32"/>
        <v>450</v>
      </c>
      <c r="T463" s="481" t="str">
        <f t="shared" si="33"/>
        <v>Corregir</v>
      </c>
      <c r="U463" s="481" t="str">
        <f>IF(S463&gt;=[1]Listas!AE$4,[1]Listas!AF$4,IF(S463&gt;=[1]Listas!AE$5,[1]Listas!AF$5,[1]Listas!AF$6))</f>
        <v>Aceptable con control</v>
      </c>
      <c r="V463" s="484">
        <v>1</v>
      </c>
      <c r="W463" s="484">
        <v>0</v>
      </c>
      <c r="X463" s="484">
        <v>0</v>
      </c>
      <c r="Y463" s="479" t="s">
        <v>664</v>
      </c>
      <c r="Z463" s="478" t="s">
        <v>604</v>
      </c>
      <c r="AA463" s="478"/>
      <c r="AB463" s="478"/>
      <c r="AC463" s="478" t="s">
        <v>64</v>
      </c>
      <c r="AD463" s="479" t="s">
        <v>846</v>
      </c>
      <c r="AE463" s="479" t="s">
        <v>879</v>
      </c>
    </row>
    <row r="464" spans="1:31" ht="76.5" hidden="1" x14ac:dyDescent="0.2">
      <c r="A464" s="477"/>
      <c r="B464" s="477"/>
      <c r="C464" s="478" t="s">
        <v>604</v>
      </c>
      <c r="D464" s="478" t="s">
        <v>667</v>
      </c>
      <c r="E464" s="478" t="s">
        <v>668</v>
      </c>
      <c r="F464" s="478" t="s">
        <v>663</v>
      </c>
      <c r="G464" s="478" t="s">
        <v>350</v>
      </c>
      <c r="H464" s="478" t="s">
        <v>670</v>
      </c>
      <c r="I464" s="478" t="s">
        <v>64</v>
      </c>
      <c r="J464" s="478" t="s">
        <v>64</v>
      </c>
      <c r="K464" s="478" t="s">
        <v>610</v>
      </c>
      <c r="L464" s="480">
        <f>IF(K464=[1]Listas!B$4,[1]Listas!C$4,IF(K464=[1]Listas!B$5,[1]Listas!C$5,IF(K464=[1]Listas!B$6,[1]Listas!C$6,[1]Listas!C$7)))</f>
        <v>0</v>
      </c>
      <c r="M464" s="478" t="s">
        <v>665</v>
      </c>
      <c r="N464" s="480">
        <f>IF(M464=[1]Listas!D$4,[1]Listas!E$4,IF(M464=[1]Listas!D$5,[1]Listas!E$5,IF(M464=[1]Listas!D$6,[1]Listas!E$6,[1]Listas!E$7)))</f>
        <v>1</v>
      </c>
      <c r="O464" s="481">
        <f t="shared" si="30"/>
        <v>0</v>
      </c>
      <c r="P464" s="481" t="str">
        <f t="shared" si="31"/>
        <v>Sin Valor</v>
      </c>
      <c r="Q464" s="482" t="s">
        <v>612</v>
      </c>
      <c r="R464" s="483">
        <f>IF(Q464=[1]Listas!F$4,[1]Listas!G$4,IF(Q464=[1]Listas!F$5,[1]Listas!G$5,IF(Q464=[1]Listas!F$6,[1]Listas!G$6,[1]Listas!G$7)))</f>
        <v>10</v>
      </c>
      <c r="S464" s="481">
        <f t="shared" si="32"/>
        <v>0</v>
      </c>
      <c r="T464" s="481" t="str">
        <f t="shared" si="33"/>
        <v>Mantener</v>
      </c>
      <c r="U464" s="481" t="str">
        <f>IF(S464&gt;=[1]Listas!AE$4,[1]Listas!AF$4,IF(S464&gt;=[1]Listas!AE$5,[1]Listas!AF$5,[1]Listas!AF$6))</f>
        <v>Aceptable</v>
      </c>
      <c r="V464" s="484">
        <v>1</v>
      </c>
      <c r="W464" s="484">
        <v>0</v>
      </c>
      <c r="X464" s="484">
        <v>0</v>
      </c>
      <c r="Y464" s="478" t="s">
        <v>350</v>
      </c>
      <c r="Z464" s="478" t="s">
        <v>604</v>
      </c>
      <c r="AA464" s="478"/>
      <c r="AB464" s="478"/>
      <c r="AC464" s="479" t="s">
        <v>784</v>
      </c>
      <c r="AD464" s="479" t="s">
        <v>785</v>
      </c>
      <c r="AE464" s="478" t="s">
        <v>64</v>
      </c>
    </row>
    <row r="465" spans="1:31" ht="102" hidden="1" x14ac:dyDescent="0.2">
      <c r="A465" s="477"/>
      <c r="B465" s="477"/>
      <c r="C465" s="478" t="s">
        <v>604</v>
      </c>
      <c r="D465" s="478" t="s">
        <v>696</v>
      </c>
      <c r="E465" s="478" t="s">
        <v>786</v>
      </c>
      <c r="F465" s="478" t="s">
        <v>787</v>
      </c>
      <c r="G465" s="478" t="s">
        <v>186</v>
      </c>
      <c r="H465" s="478" t="s">
        <v>64</v>
      </c>
      <c r="I465" s="478" t="s">
        <v>64</v>
      </c>
      <c r="J465" s="478" t="s">
        <v>64</v>
      </c>
      <c r="K465" s="478" t="s">
        <v>580</v>
      </c>
      <c r="L465" s="480">
        <f>IF(K465=[1]Listas!B$4,[1]Listas!C$4,IF(K465=[1]Listas!B$5,[1]Listas!C$5,IF(K465=[1]Listas!B$6,[1]Listas!C$6,[1]Listas!C$7)))</f>
        <v>2</v>
      </c>
      <c r="M465" s="478" t="s">
        <v>611</v>
      </c>
      <c r="N465" s="480">
        <f>IF(M465=[1]Listas!D$4,[1]Listas!E$4,IF(M465=[1]Listas!D$5,[1]Listas!E$5,IF(M465=[1]Listas!D$6,[1]Listas!E$6,[1]Listas!E$7)))</f>
        <v>3</v>
      </c>
      <c r="O465" s="481">
        <f t="shared" si="30"/>
        <v>6</v>
      </c>
      <c r="P465" s="481" t="str">
        <f t="shared" si="31"/>
        <v>Medio</v>
      </c>
      <c r="Q465" s="482" t="s">
        <v>621</v>
      </c>
      <c r="R465" s="483">
        <f>IF(Q465=[1]Listas!F$4,[1]Listas!G$4,IF(Q465=[1]Listas!F$5,[1]Listas!G$5,IF(Q465=[1]Listas!F$6,[1]Listas!G$6,[1]Listas!G$7)))</f>
        <v>60</v>
      </c>
      <c r="S465" s="481">
        <f t="shared" si="32"/>
        <v>360</v>
      </c>
      <c r="T465" s="481" t="str">
        <f t="shared" si="33"/>
        <v>Corregir</v>
      </c>
      <c r="U465" s="481" t="str">
        <f>IF(S465&gt;=[1]Listas!AE$4,[1]Listas!AF$4,IF(S465&gt;=[1]Listas!AE$5,[1]Listas!AF$5,[1]Listas!AF$6))</f>
        <v>Aceptable con control</v>
      </c>
      <c r="V465" s="484">
        <v>1</v>
      </c>
      <c r="W465" s="484">
        <v>0</v>
      </c>
      <c r="X465" s="484">
        <v>0</v>
      </c>
      <c r="Y465" s="478" t="s">
        <v>186</v>
      </c>
      <c r="Z465" s="478" t="s">
        <v>604</v>
      </c>
      <c r="AA465" s="478"/>
      <c r="AB465" s="478"/>
      <c r="AC465" s="478" t="s">
        <v>64</v>
      </c>
      <c r="AD465" s="479" t="s">
        <v>788</v>
      </c>
      <c r="AE465" s="478" t="s">
        <v>64</v>
      </c>
    </row>
    <row r="466" spans="1:31" ht="51" hidden="1" x14ac:dyDescent="0.2">
      <c r="A466" s="477"/>
      <c r="B466" s="477"/>
      <c r="C466" s="478" t="s">
        <v>604</v>
      </c>
      <c r="D466" s="478" t="s">
        <v>701</v>
      </c>
      <c r="E466" s="478" t="s">
        <v>789</v>
      </c>
      <c r="F466" s="478" t="s">
        <v>787</v>
      </c>
      <c r="G466" s="478" t="s">
        <v>186</v>
      </c>
      <c r="H466" s="478" t="s">
        <v>64</v>
      </c>
      <c r="I466" s="478" t="s">
        <v>790</v>
      </c>
      <c r="J466" s="478" t="s">
        <v>64</v>
      </c>
      <c r="K466" s="478" t="s">
        <v>580</v>
      </c>
      <c r="L466" s="480">
        <f>IF(K466=[1]Listas!B$4,[1]Listas!C$4,IF(K466=[1]Listas!B$5,[1]Listas!C$5,IF(K466=[1]Listas!B$6,[1]Listas!C$6,[1]Listas!C$7)))</f>
        <v>2</v>
      </c>
      <c r="M466" s="478" t="s">
        <v>611</v>
      </c>
      <c r="N466" s="480">
        <f>IF(M466=[1]Listas!D$4,[1]Listas!E$4,IF(M466=[1]Listas!D$5,[1]Listas!E$5,IF(M466=[1]Listas!D$6,[1]Listas!E$6,[1]Listas!E$7)))</f>
        <v>3</v>
      </c>
      <c r="O466" s="481">
        <f t="shared" si="30"/>
        <v>6</v>
      </c>
      <c r="P466" s="481" t="str">
        <f t="shared" si="31"/>
        <v>Medio</v>
      </c>
      <c r="Q466" s="482" t="s">
        <v>621</v>
      </c>
      <c r="R466" s="483">
        <f>IF(Q466=[1]Listas!F$4,[1]Listas!G$4,IF(Q466=[1]Listas!F$5,[1]Listas!G$5,IF(Q466=[1]Listas!F$6,[1]Listas!G$6,[1]Listas!G$7)))</f>
        <v>60</v>
      </c>
      <c r="S466" s="481">
        <f t="shared" si="32"/>
        <v>360</v>
      </c>
      <c r="T466" s="481" t="str">
        <f t="shared" si="33"/>
        <v>Corregir</v>
      </c>
      <c r="U466" s="481" t="str">
        <f>IF(S466&gt;=[1]Listas!AE$4,[1]Listas!AF$4,IF(S466&gt;=[1]Listas!AE$5,[1]Listas!AF$5,[1]Listas!AF$6))</f>
        <v>Aceptable con control</v>
      </c>
      <c r="V466" s="484">
        <v>1</v>
      </c>
      <c r="W466" s="484">
        <v>0</v>
      </c>
      <c r="X466" s="484">
        <v>0</v>
      </c>
      <c r="Y466" s="478" t="s">
        <v>186</v>
      </c>
      <c r="Z466" s="478" t="s">
        <v>604</v>
      </c>
      <c r="AA466" s="478"/>
      <c r="AB466" s="478"/>
      <c r="AC466" s="478" t="s">
        <v>64</v>
      </c>
      <c r="AD466" s="479" t="s">
        <v>791</v>
      </c>
      <c r="AE466" s="478" t="s">
        <v>64</v>
      </c>
    </row>
    <row r="467" spans="1:31" ht="140.25" hidden="1" x14ac:dyDescent="0.2">
      <c r="A467" s="477"/>
      <c r="B467" s="477"/>
      <c r="C467" s="478" t="s">
        <v>604</v>
      </c>
      <c r="D467" s="478" t="s">
        <v>672</v>
      </c>
      <c r="E467" s="479" t="s">
        <v>673</v>
      </c>
      <c r="F467" s="478" t="s">
        <v>656</v>
      </c>
      <c r="G467" s="479" t="s">
        <v>792</v>
      </c>
      <c r="H467" s="478" t="s">
        <v>64</v>
      </c>
      <c r="I467" s="479" t="s">
        <v>675</v>
      </c>
      <c r="J467" s="478" t="s">
        <v>64</v>
      </c>
      <c r="K467" s="478" t="s">
        <v>610</v>
      </c>
      <c r="L467" s="480">
        <f>IF(K467=[1]Listas!B$4,[1]Listas!C$4,IF(K467=[1]Listas!B$5,[1]Listas!C$5,IF(K467=[1]Listas!B$6,[1]Listas!C$6,[1]Listas!C$7)))</f>
        <v>0</v>
      </c>
      <c r="M467" s="478" t="s">
        <v>665</v>
      </c>
      <c r="N467" s="480">
        <f>IF(M467=[1]Listas!D$4,[1]Listas!E$4,IF(M467=[1]Listas!D$5,[1]Listas!E$5,IF(M467=[1]Listas!D$6,[1]Listas!E$6,[1]Listas!E$7)))</f>
        <v>1</v>
      </c>
      <c r="O467" s="481">
        <f t="shared" si="30"/>
        <v>0</v>
      </c>
      <c r="P467" s="481" t="str">
        <f t="shared" si="31"/>
        <v>Sin Valor</v>
      </c>
      <c r="Q467" s="482" t="s">
        <v>676</v>
      </c>
      <c r="R467" s="483">
        <f>IF(Q467=[1]Listas!F$4,[1]Listas!G$4,IF(Q467=[1]Listas!F$5,[1]Listas!G$5,IF(Q467=[1]Listas!F$6,[1]Listas!G$6,[1]Listas!G$7)))</f>
        <v>100</v>
      </c>
      <c r="S467" s="481">
        <f t="shared" si="32"/>
        <v>0</v>
      </c>
      <c r="T467" s="481" t="str">
        <f t="shared" si="33"/>
        <v>Mantener</v>
      </c>
      <c r="U467" s="481" t="str">
        <f>IF(S467&gt;=[1]Listas!AE$4,[1]Listas!AF$4,IF(S467&gt;=[1]Listas!AE$5,[1]Listas!AF$5,[1]Listas!AF$6))</f>
        <v>Aceptable</v>
      </c>
      <c r="V467" s="484">
        <v>1</v>
      </c>
      <c r="W467" s="484">
        <v>0</v>
      </c>
      <c r="X467" s="484">
        <v>0</v>
      </c>
      <c r="Y467" s="479" t="s">
        <v>677</v>
      </c>
      <c r="Z467" s="478" t="s">
        <v>604</v>
      </c>
      <c r="AA467" s="478"/>
      <c r="AB467" s="478"/>
      <c r="AC467" s="478" t="s">
        <v>64</v>
      </c>
      <c r="AD467" s="479" t="s">
        <v>793</v>
      </c>
      <c r="AE467" s="478" t="s">
        <v>64</v>
      </c>
    </row>
    <row r="468" spans="1:31" ht="102" hidden="1" x14ac:dyDescent="0.2">
      <c r="A468" s="477" t="s">
        <v>880</v>
      </c>
      <c r="B468" s="477" t="s">
        <v>811</v>
      </c>
      <c r="C468" s="478" t="s">
        <v>604</v>
      </c>
      <c r="D468" s="478" t="s">
        <v>605</v>
      </c>
      <c r="E468" s="479" t="s">
        <v>606</v>
      </c>
      <c r="F468" s="478" t="s">
        <v>607</v>
      </c>
      <c r="G468" s="479" t="s">
        <v>608</v>
      </c>
      <c r="H468" s="479" t="s">
        <v>609</v>
      </c>
      <c r="I468" s="478" t="s">
        <v>64</v>
      </c>
      <c r="J468" s="478" t="s">
        <v>64</v>
      </c>
      <c r="K468" s="478" t="s">
        <v>610</v>
      </c>
      <c r="L468" s="480">
        <f>IF(K468=[1]Listas!B$4,[1]Listas!C$4,IF(K468=[1]Listas!B$5,[1]Listas!C$5,IF(K468=[1]Listas!B$6,[1]Listas!C$6,[1]Listas!C$7)))</f>
        <v>0</v>
      </c>
      <c r="M468" s="478" t="s">
        <v>611</v>
      </c>
      <c r="N468" s="480">
        <f>IF(M468=[1]Listas!D$4,[1]Listas!E$4,IF(M468=[1]Listas!D$5,[1]Listas!E$5,IF(M468=[1]Listas!D$6,[1]Listas!E$6,[1]Listas!E$7)))</f>
        <v>3</v>
      </c>
      <c r="O468" s="481">
        <f t="shared" si="30"/>
        <v>0</v>
      </c>
      <c r="P468" s="481" t="str">
        <f t="shared" si="31"/>
        <v>Sin Valor</v>
      </c>
      <c r="Q468" s="482" t="s">
        <v>612</v>
      </c>
      <c r="R468" s="483">
        <f>IF(Q468=[1]Listas!F$4,[1]Listas!G$4,IF(Q468=[1]Listas!F$5,[1]Listas!G$5,IF(Q468=[1]Listas!F$6,[1]Listas!G$6,[1]Listas!G$7)))</f>
        <v>10</v>
      </c>
      <c r="S468" s="481">
        <f t="shared" si="32"/>
        <v>0</v>
      </c>
      <c r="T468" s="481" t="str">
        <f t="shared" si="33"/>
        <v>Mantener</v>
      </c>
      <c r="U468" s="481" t="str">
        <f>IF(S468&gt;=[1]Listas!AE$4,[1]Listas!AF$4,IF(S468&gt;=[1]Listas!AE$5,[1]Listas!AF$5,[1]Listas!AF$6))</f>
        <v>Aceptable</v>
      </c>
      <c r="V468" s="484">
        <v>1</v>
      </c>
      <c r="W468" s="484">
        <v>0</v>
      </c>
      <c r="X468" s="484">
        <v>0</v>
      </c>
      <c r="Y468" s="479" t="s">
        <v>613</v>
      </c>
      <c r="Z468" s="478" t="s">
        <v>604</v>
      </c>
      <c r="AA468" s="478"/>
      <c r="AB468" s="478"/>
      <c r="AC468" s="478" t="s">
        <v>64</v>
      </c>
      <c r="AD468" s="485" t="s">
        <v>755</v>
      </c>
      <c r="AE468" s="478" t="s">
        <v>64</v>
      </c>
    </row>
    <row r="469" spans="1:31" ht="89.25" hidden="1" x14ac:dyDescent="0.2">
      <c r="A469" s="477"/>
      <c r="B469" s="477"/>
      <c r="C469" s="478" t="s">
        <v>604</v>
      </c>
      <c r="D469" s="478" t="s">
        <v>605</v>
      </c>
      <c r="E469" s="479" t="s">
        <v>615</v>
      </c>
      <c r="F469" s="478" t="s">
        <v>607</v>
      </c>
      <c r="G469" s="479" t="s">
        <v>616</v>
      </c>
      <c r="H469" s="487" t="s">
        <v>617</v>
      </c>
      <c r="I469" s="487" t="s">
        <v>618</v>
      </c>
      <c r="J469" s="487" t="s">
        <v>619</v>
      </c>
      <c r="K469" s="478" t="s">
        <v>580</v>
      </c>
      <c r="L469" s="480">
        <f>IF(K469=[1]Listas!B$4,[1]Listas!C$4,IF(K469=[1]Listas!B$5,[1]Listas!C$5,IF(K469=[1]Listas!B$6,[1]Listas!C$6,[1]Listas!C$7)))</f>
        <v>2</v>
      </c>
      <c r="M469" s="478" t="s">
        <v>620</v>
      </c>
      <c r="N469" s="480">
        <f>IF(M469=[1]Listas!D$4,[1]Listas!E$4,IF(M469=[1]Listas!D$5,[1]Listas!E$5,IF(M469=[1]Listas!D$6,[1]Listas!E$6,[1]Listas!E$7)))</f>
        <v>4</v>
      </c>
      <c r="O469" s="481">
        <f>N469*L469</f>
        <v>8</v>
      </c>
      <c r="P469" s="481" t="str">
        <f>IF((O469&gt;=24),"Muy Alto",IF((O469&gt;=10),"Alto",IF((O469&gt;=6),"Medio",IF((O469&gt;=2),"Bajo","Sin Valor"))))</f>
        <v>Medio</v>
      </c>
      <c r="Q469" s="482" t="s">
        <v>621</v>
      </c>
      <c r="R469" s="483">
        <f>IF(Q469=[1]Listas!F$4,[1]Listas!G$4,IF(Q469=[1]Listas!F$5,[1]Listas!G$5,IF(Q469=[1]Listas!F$6,[1]Listas!G$6,[1]Listas!G$7)))</f>
        <v>60</v>
      </c>
      <c r="S469" s="481">
        <f>+R469*O469</f>
        <v>480</v>
      </c>
      <c r="T469" s="481" t="str">
        <f>IF((S469&gt;=600),"Crítico",IF((S469&gt;=150),"Corregir",IF((S469&gt;=40),"Mejorar",IF((S469&lt;=20),"Mantener"))))</f>
        <v>Corregir</v>
      </c>
      <c r="U469" s="481" t="str">
        <f>IF(S469&gt;=[1]Listas!AE$4,[1]Listas!AF$4,IF(S469&gt;=[1]Listas!AE$5,[1]Listas!AF$5,[1]Listas!AF$6))</f>
        <v>Aceptable con control</v>
      </c>
      <c r="V469" s="484">
        <v>1</v>
      </c>
      <c r="W469" s="484">
        <v>0</v>
      </c>
      <c r="X469" s="484">
        <v>0</v>
      </c>
      <c r="Y469" s="479" t="s">
        <v>622</v>
      </c>
      <c r="Z469" s="478" t="s">
        <v>604</v>
      </c>
      <c r="AA469" s="479"/>
      <c r="AB469" s="479"/>
      <c r="AC469" s="479"/>
      <c r="AD469" s="488" t="s">
        <v>623</v>
      </c>
      <c r="AE469" s="489" t="s">
        <v>624</v>
      </c>
    </row>
    <row r="470" spans="1:31" ht="63.75" hidden="1" x14ac:dyDescent="0.2">
      <c r="A470" s="477"/>
      <c r="B470" s="477"/>
      <c r="C470" s="478" t="s">
        <v>604</v>
      </c>
      <c r="D470" s="478" t="s">
        <v>812</v>
      </c>
      <c r="E470" s="479" t="s">
        <v>867</v>
      </c>
      <c r="F470" s="478" t="s">
        <v>787</v>
      </c>
      <c r="G470" s="479" t="s">
        <v>868</v>
      </c>
      <c r="H470" s="478" t="s">
        <v>64</v>
      </c>
      <c r="I470" s="479" t="s">
        <v>869</v>
      </c>
      <c r="J470" s="479" t="s">
        <v>870</v>
      </c>
      <c r="K470" s="478" t="s">
        <v>580</v>
      </c>
      <c r="L470" s="480">
        <f>IF(K470=[1]Listas!B$4,[1]Listas!C$4,IF(K470=[1]Listas!B$5,[1]Listas!C$5,IF(K470=[1]Listas!B$6,[1]Listas!C$6,[1]Listas!C$7)))</f>
        <v>2</v>
      </c>
      <c r="M470" s="478" t="s">
        <v>611</v>
      </c>
      <c r="N470" s="480">
        <f>IF(M470=[1]Listas!D$4,[1]Listas!E$4,IF(M470=[1]Listas!D$5,[1]Listas!E$5,IF(M470=[1]Listas!D$6,[1]Listas!E$6,[1]Listas!E$7)))</f>
        <v>3</v>
      </c>
      <c r="O470" s="481">
        <f t="shared" si="30"/>
        <v>6</v>
      </c>
      <c r="P470" s="481" t="str">
        <f t="shared" si="31"/>
        <v>Medio</v>
      </c>
      <c r="Q470" s="482" t="s">
        <v>621</v>
      </c>
      <c r="R470" s="483">
        <f>IF(Q470=[1]Listas!F$4,[1]Listas!G$4,IF(Q470=[1]Listas!F$5,[1]Listas!G$5,IF(Q470=[1]Listas!F$6,[1]Listas!G$6,[1]Listas!G$7)))</f>
        <v>60</v>
      </c>
      <c r="S470" s="481">
        <f t="shared" si="32"/>
        <v>360</v>
      </c>
      <c r="T470" s="481" t="str">
        <f t="shared" si="33"/>
        <v>Corregir</v>
      </c>
      <c r="U470" s="481" t="str">
        <f>IF(S470&gt;=[1]Listas!AE$4,[1]Listas!AF$4,IF(S470&gt;=[1]Listas!AE$5,[1]Listas!AF$5,[1]Listas!AF$6))</f>
        <v>Aceptable con control</v>
      </c>
      <c r="V470" s="484">
        <v>1</v>
      </c>
      <c r="W470" s="484">
        <v>0</v>
      </c>
      <c r="X470" s="484">
        <v>0</v>
      </c>
      <c r="Y470" s="479" t="s">
        <v>868</v>
      </c>
      <c r="Z470" s="478" t="s">
        <v>604</v>
      </c>
      <c r="AA470" s="478"/>
      <c r="AB470" s="478"/>
      <c r="AC470" s="478" t="s">
        <v>64</v>
      </c>
      <c r="AD470" s="485" t="s">
        <v>871</v>
      </c>
      <c r="AE470" s="479" t="s">
        <v>872</v>
      </c>
    </row>
    <row r="471" spans="1:31" ht="76.5" hidden="1" x14ac:dyDescent="0.2">
      <c r="A471" s="477"/>
      <c r="B471" s="477"/>
      <c r="C471" s="478" t="s">
        <v>604</v>
      </c>
      <c r="D471" s="478" t="s">
        <v>625</v>
      </c>
      <c r="E471" s="478" t="s">
        <v>756</v>
      </c>
      <c r="F471" s="478" t="s">
        <v>607</v>
      </c>
      <c r="G471" s="478" t="s">
        <v>627</v>
      </c>
      <c r="H471" s="478" t="s">
        <v>628</v>
      </c>
      <c r="I471" s="478" t="s">
        <v>757</v>
      </c>
      <c r="J471" s="478" t="s">
        <v>758</v>
      </c>
      <c r="K471" s="478" t="s">
        <v>610</v>
      </c>
      <c r="L471" s="480">
        <f>IF(K471=[1]Listas!B$4,[1]Listas!C$4,IF(K471=[1]Listas!B$5,[1]Listas!C$5,IF(K471=[1]Listas!B$6,[1]Listas!C$6,[1]Listas!C$7)))</f>
        <v>0</v>
      </c>
      <c r="M471" s="478" t="s">
        <v>620</v>
      </c>
      <c r="N471" s="480">
        <f>IF(M471=[1]Listas!D$4,[1]Listas!E$4,IF(M471=[1]Listas!D$5,[1]Listas!E$5,IF(M471=[1]Listas!D$6,[1]Listas!E$6,[1]Listas!E$7)))</f>
        <v>4</v>
      </c>
      <c r="O471" s="481">
        <f t="shared" si="30"/>
        <v>0</v>
      </c>
      <c r="P471" s="481" t="str">
        <f t="shared" si="31"/>
        <v>Sin Valor</v>
      </c>
      <c r="Q471" s="482" t="s">
        <v>612</v>
      </c>
      <c r="R471" s="483">
        <f>IF(Q471=[1]Listas!F$4,[1]Listas!G$4,IF(Q471=[1]Listas!F$5,[1]Listas!G$5,IF(Q471=[1]Listas!F$6,[1]Listas!G$6,[1]Listas!G$7)))</f>
        <v>10</v>
      </c>
      <c r="S471" s="481">
        <f t="shared" si="32"/>
        <v>0</v>
      </c>
      <c r="T471" s="481" t="str">
        <f t="shared" si="33"/>
        <v>Mantener</v>
      </c>
      <c r="U471" s="481" t="str">
        <f>IF(S471&gt;=[1]Listas!AE$4,[1]Listas!AF$4,IF(S471&gt;=[1]Listas!AE$5,[1]Listas!AF$5,[1]Listas!AF$6))</f>
        <v>Aceptable</v>
      </c>
      <c r="V471" s="484">
        <v>1</v>
      </c>
      <c r="W471" s="484">
        <v>0</v>
      </c>
      <c r="X471" s="484">
        <v>0</v>
      </c>
      <c r="Y471" s="479" t="s">
        <v>629</v>
      </c>
      <c r="Z471" s="478" t="s">
        <v>604</v>
      </c>
      <c r="AA471" s="478"/>
      <c r="AB471" s="478"/>
      <c r="AC471" s="485" t="s">
        <v>759</v>
      </c>
      <c r="AD471" s="485" t="s">
        <v>760</v>
      </c>
      <c r="AE471" s="478" t="s">
        <v>64</v>
      </c>
    </row>
    <row r="472" spans="1:31" ht="63.75" hidden="1" x14ac:dyDescent="0.2">
      <c r="A472" s="477"/>
      <c r="B472" s="477"/>
      <c r="C472" s="478" t="s">
        <v>604</v>
      </c>
      <c r="D472" s="478" t="s">
        <v>761</v>
      </c>
      <c r="E472" s="478" t="s">
        <v>873</v>
      </c>
      <c r="F472" s="478" t="s">
        <v>607</v>
      </c>
      <c r="G472" s="478" t="s">
        <v>154</v>
      </c>
      <c r="H472" s="478" t="s">
        <v>763</v>
      </c>
      <c r="I472" s="478" t="s">
        <v>64</v>
      </c>
      <c r="J472" s="478" t="s">
        <v>64</v>
      </c>
      <c r="K472" s="478" t="s">
        <v>610</v>
      </c>
      <c r="L472" s="480">
        <f>IF(K472=[1]Listas!B$4,[1]Listas!C$4,IF(K472=[1]Listas!B$5,[1]Listas!C$5,IF(K472=[1]Listas!B$6,[1]Listas!C$6,[1]Listas!C$7)))</f>
        <v>0</v>
      </c>
      <c r="M472" s="478" t="s">
        <v>636</v>
      </c>
      <c r="N472" s="480">
        <f>IF(M472=[1]Listas!D$4,[1]Listas!E$4,IF(M472=[1]Listas!D$5,[1]Listas!E$5,IF(M472=[1]Listas!D$6,[1]Listas!E$6,[1]Listas!E$7)))</f>
        <v>2</v>
      </c>
      <c r="O472" s="481">
        <f t="shared" si="30"/>
        <v>0</v>
      </c>
      <c r="P472" s="481" t="str">
        <f t="shared" si="31"/>
        <v>Sin Valor</v>
      </c>
      <c r="Q472" s="482" t="s">
        <v>612</v>
      </c>
      <c r="R472" s="483">
        <f>IF(Q472=[1]Listas!F$4,[1]Listas!G$4,IF(Q472=[1]Listas!F$5,[1]Listas!G$5,IF(Q472=[1]Listas!F$6,[1]Listas!G$6,[1]Listas!G$7)))</f>
        <v>10</v>
      </c>
      <c r="S472" s="481">
        <f t="shared" si="32"/>
        <v>0</v>
      </c>
      <c r="T472" s="481" t="str">
        <f t="shared" si="33"/>
        <v>Mantener</v>
      </c>
      <c r="U472" s="481" t="str">
        <f>IF(S472&gt;=[1]Listas!AE$4,[1]Listas!AF$4,IF(S472&gt;=[1]Listas!AE$5,[1]Listas!AF$5,[1]Listas!AF$6))</f>
        <v>Aceptable</v>
      </c>
      <c r="V472" s="484">
        <v>1</v>
      </c>
      <c r="W472" s="484">
        <v>0</v>
      </c>
      <c r="X472" s="484">
        <v>0</v>
      </c>
      <c r="Y472" s="479" t="s">
        <v>154</v>
      </c>
      <c r="Z472" s="478" t="s">
        <v>604</v>
      </c>
      <c r="AA472" s="478"/>
      <c r="AB472" s="478"/>
      <c r="AC472" s="485" t="s">
        <v>772</v>
      </c>
      <c r="AD472" s="485" t="s">
        <v>765</v>
      </c>
      <c r="AE472" s="479" t="s">
        <v>766</v>
      </c>
    </row>
    <row r="473" spans="1:31" ht="76.5" hidden="1" x14ac:dyDescent="0.2">
      <c r="A473" s="477"/>
      <c r="B473" s="477"/>
      <c r="C473" s="478" t="s">
        <v>604</v>
      </c>
      <c r="D473" s="478" t="s">
        <v>767</v>
      </c>
      <c r="E473" s="478" t="s">
        <v>768</v>
      </c>
      <c r="F473" s="478" t="s">
        <v>607</v>
      </c>
      <c r="G473" s="478" t="s">
        <v>769</v>
      </c>
      <c r="H473" s="478" t="s">
        <v>770</v>
      </c>
      <c r="I473" s="478" t="s">
        <v>64</v>
      </c>
      <c r="J473" s="478" t="s">
        <v>771</v>
      </c>
      <c r="K473" s="478" t="s">
        <v>610</v>
      </c>
      <c r="L473" s="480">
        <f>IF(K473=[1]Listas!B$4,[1]Listas!C$4,IF(K473=[1]Listas!B$5,[1]Listas!C$5,IF(K473=[1]Listas!B$6,[1]Listas!C$6,[1]Listas!C$7)))</f>
        <v>0</v>
      </c>
      <c r="M473" s="478" t="s">
        <v>620</v>
      </c>
      <c r="N473" s="480">
        <f>IF(M473=[1]Listas!D$4,[1]Listas!E$4,IF(M473=[1]Listas!D$5,[1]Listas!E$5,IF(M473=[1]Listas!D$6,[1]Listas!E$6,[1]Listas!E$7)))</f>
        <v>4</v>
      </c>
      <c r="O473" s="481">
        <f t="shared" si="30"/>
        <v>0</v>
      </c>
      <c r="P473" s="481" t="str">
        <f t="shared" si="31"/>
        <v>Sin Valor</v>
      </c>
      <c r="Q473" s="482" t="s">
        <v>612</v>
      </c>
      <c r="R473" s="483">
        <f>IF(Q473=[1]Listas!F$4,[1]Listas!G$4,IF(Q473=[1]Listas!F$5,[1]Listas!G$5,IF(Q473=[1]Listas!F$6,[1]Listas!G$6,[1]Listas!G$7)))</f>
        <v>10</v>
      </c>
      <c r="S473" s="481">
        <f t="shared" si="32"/>
        <v>0</v>
      </c>
      <c r="T473" s="481" t="str">
        <f t="shared" si="33"/>
        <v>Mantener</v>
      </c>
      <c r="U473" s="481" t="str">
        <f>IF(S473&gt;=[1]Listas!AE$4,[1]Listas!AF$4,IF(S473&gt;=[1]Listas!AE$5,[1]Listas!AF$5,[1]Listas!AF$6))</f>
        <v>Aceptable</v>
      </c>
      <c r="V473" s="484">
        <v>1</v>
      </c>
      <c r="W473" s="484">
        <v>0</v>
      </c>
      <c r="X473" s="484">
        <v>0</v>
      </c>
      <c r="Y473" s="479" t="s">
        <v>769</v>
      </c>
      <c r="Z473" s="478" t="s">
        <v>604</v>
      </c>
      <c r="AA473" s="478"/>
      <c r="AB473" s="478"/>
      <c r="AC473" s="485" t="s">
        <v>772</v>
      </c>
      <c r="AD473" s="485" t="s">
        <v>760</v>
      </c>
      <c r="AE473" s="478" t="s">
        <v>64</v>
      </c>
    </row>
    <row r="474" spans="1:31" ht="153" x14ac:dyDescent="0.2">
      <c r="A474" s="477"/>
      <c r="B474" s="477"/>
      <c r="C474" s="478" t="s">
        <v>604</v>
      </c>
      <c r="D474" s="478" t="s">
        <v>773</v>
      </c>
      <c r="E474" s="479" t="s">
        <v>823</v>
      </c>
      <c r="F474" s="478" t="s">
        <v>607</v>
      </c>
      <c r="G474" s="479" t="s">
        <v>824</v>
      </c>
      <c r="H474" s="479" t="s">
        <v>825</v>
      </c>
      <c r="I474" s="479" t="s">
        <v>826</v>
      </c>
      <c r="J474" s="479" t="s">
        <v>814</v>
      </c>
      <c r="K474" s="478" t="s">
        <v>580</v>
      </c>
      <c r="L474" s="480">
        <f>IF(K474=[1]Listas!B$4,[1]Listas!C$4,IF(K474=[1]Listas!B$5,[1]Listas!C$5,IF(K474=[1]Listas!B$6,[1]Listas!C$6,[1]Listas!C$7)))</f>
        <v>2</v>
      </c>
      <c r="M474" s="478" t="s">
        <v>611</v>
      </c>
      <c r="N474" s="480">
        <f>IF(M474=[1]Listas!D$4,[1]Listas!E$4,IF(M474=[1]Listas!D$5,[1]Listas!E$5,IF(M474=[1]Listas!D$6,[1]Listas!E$6,[1]Listas!E$7)))</f>
        <v>3</v>
      </c>
      <c r="O474" s="481">
        <f t="shared" si="30"/>
        <v>6</v>
      </c>
      <c r="P474" s="481" t="str">
        <f t="shared" si="31"/>
        <v>Medio</v>
      </c>
      <c r="Q474" s="482" t="s">
        <v>621</v>
      </c>
      <c r="R474" s="483">
        <f>IF(Q474=[1]Listas!F$4,[1]Listas!G$4,IF(Q474=[1]Listas!F$5,[1]Listas!G$5,IF(Q474=[1]Listas!F$6,[1]Listas!G$6,[1]Listas!G$7)))</f>
        <v>60</v>
      </c>
      <c r="S474" s="481">
        <f t="shared" si="32"/>
        <v>360</v>
      </c>
      <c r="T474" s="481" t="str">
        <f t="shared" si="33"/>
        <v>Corregir</v>
      </c>
      <c r="U474" s="481" t="str">
        <f>IF(S474&gt;=[1]Listas!AE$4,[1]Listas!AF$4,IF(S474&gt;=[1]Listas!AE$5,[1]Listas!AF$5,[1]Listas!AF$6))</f>
        <v>Aceptable con control</v>
      </c>
      <c r="V474" s="484">
        <v>1</v>
      </c>
      <c r="W474" s="484">
        <v>0</v>
      </c>
      <c r="X474" s="484">
        <v>0</v>
      </c>
      <c r="Y474" s="479" t="s">
        <v>827</v>
      </c>
      <c r="Z474" s="478" t="s">
        <v>604</v>
      </c>
      <c r="AA474" s="478"/>
      <c r="AB474" s="478"/>
      <c r="AC474" s="478" t="s">
        <v>64</v>
      </c>
      <c r="AD474" s="485" t="s">
        <v>828</v>
      </c>
      <c r="AE474" s="479" t="s">
        <v>817</v>
      </c>
    </row>
    <row r="475" spans="1:31" ht="51" hidden="1" x14ac:dyDescent="0.2">
      <c r="A475" s="477"/>
      <c r="B475" s="477"/>
      <c r="C475" s="478" t="s">
        <v>604</v>
      </c>
      <c r="D475" s="478" t="s">
        <v>734</v>
      </c>
      <c r="E475" s="479" t="s">
        <v>823</v>
      </c>
      <c r="F475" s="478" t="s">
        <v>607</v>
      </c>
      <c r="G475" s="492" t="s">
        <v>829</v>
      </c>
      <c r="H475" s="478" t="s">
        <v>64</v>
      </c>
      <c r="I475" s="478" t="s">
        <v>64</v>
      </c>
      <c r="J475" s="479" t="s">
        <v>814</v>
      </c>
      <c r="K475" s="478" t="s">
        <v>580</v>
      </c>
      <c r="L475" s="480">
        <f>IF(K475=[1]Listas!B$4,[1]Listas!C$4,IF(K475=[1]Listas!B$5,[1]Listas!C$5,IF(K475=[1]Listas!B$6,[1]Listas!C$6,[1]Listas!C$7)))</f>
        <v>2</v>
      </c>
      <c r="M475" s="478" t="s">
        <v>611</v>
      </c>
      <c r="N475" s="480">
        <f>IF(M475=[1]Listas!D$4,[1]Listas!E$4,IF(M475=[1]Listas!D$5,[1]Listas!E$5,IF(M475=[1]Listas!D$6,[1]Listas!E$6,[1]Listas!E$7)))</f>
        <v>3</v>
      </c>
      <c r="O475" s="481">
        <f t="shared" si="30"/>
        <v>6</v>
      </c>
      <c r="P475" s="481" t="str">
        <f t="shared" si="31"/>
        <v>Medio</v>
      </c>
      <c r="Q475" s="482" t="s">
        <v>621</v>
      </c>
      <c r="R475" s="483">
        <f>IF(Q475=[1]Listas!F$4,[1]Listas!G$4,IF(Q475=[1]Listas!F$5,[1]Listas!G$5,IF(Q475=[1]Listas!F$6,[1]Listas!G$6,[1]Listas!G$7)))</f>
        <v>60</v>
      </c>
      <c r="S475" s="481">
        <f t="shared" si="32"/>
        <v>360</v>
      </c>
      <c r="T475" s="481" t="str">
        <f t="shared" si="33"/>
        <v>Corregir</v>
      </c>
      <c r="U475" s="481" t="str">
        <f>IF(S475&gt;=[1]Listas!AE$4,[1]Listas!AF$4,IF(S475&gt;=[1]Listas!AE$5,[1]Listas!AF$5,[1]Listas!AF$6))</f>
        <v>Aceptable con control</v>
      </c>
      <c r="V475" s="484">
        <v>1</v>
      </c>
      <c r="W475" s="484">
        <v>0</v>
      </c>
      <c r="X475" s="484">
        <v>0</v>
      </c>
      <c r="Y475" s="479" t="s">
        <v>830</v>
      </c>
      <c r="Z475" s="478" t="s">
        <v>604</v>
      </c>
      <c r="AA475" s="478"/>
      <c r="AB475" s="478"/>
      <c r="AC475" s="479" t="s">
        <v>831</v>
      </c>
      <c r="AD475" s="485" t="s">
        <v>832</v>
      </c>
      <c r="AE475" s="479" t="s">
        <v>817</v>
      </c>
    </row>
    <row r="476" spans="1:31" ht="63.75" hidden="1" x14ac:dyDescent="0.2">
      <c r="A476" s="477"/>
      <c r="B476" s="477"/>
      <c r="C476" s="478" t="s">
        <v>604</v>
      </c>
      <c r="D476" s="478" t="s">
        <v>681</v>
      </c>
      <c r="E476" s="479" t="s">
        <v>833</v>
      </c>
      <c r="F476" s="478" t="s">
        <v>607</v>
      </c>
      <c r="G476" s="478" t="s">
        <v>634</v>
      </c>
      <c r="H476" s="478" t="s">
        <v>64</v>
      </c>
      <c r="I476" s="478" t="s">
        <v>64</v>
      </c>
      <c r="J476" s="478" t="s">
        <v>635</v>
      </c>
      <c r="K476" s="478" t="s">
        <v>610</v>
      </c>
      <c r="L476" s="480">
        <f>IF(K476=[1]Listas!B$4,[1]Listas!C$4,IF(K476=[1]Listas!B$5,[1]Listas!C$5,IF(K476=[1]Listas!B$6,[1]Listas!C$6,[1]Listas!C$7)))</f>
        <v>0</v>
      </c>
      <c r="M476" s="478" t="s">
        <v>636</v>
      </c>
      <c r="N476" s="480">
        <f>IF(M476=[1]Listas!D$4,[1]Listas!E$4,IF(M476=[1]Listas!D$5,[1]Listas!E$5,IF(M476=[1]Listas!D$6,[1]Listas!E$6,[1]Listas!E$7)))</f>
        <v>2</v>
      </c>
      <c r="O476" s="481">
        <f t="shared" si="30"/>
        <v>0</v>
      </c>
      <c r="P476" s="481" t="str">
        <f t="shared" si="31"/>
        <v>Sin Valor</v>
      </c>
      <c r="Q476" s="482" t="s">
        <v>612</v>
      </c>
      <c r="R476" s="483">
        <f>IF(Q476=[1]Listas!F$4,[1]Listas!G$4,IF(Q476=[1]Listas!F$5,[1]Listas!G$5,IF(Q476=[1]Listas!F$6,[1]Listas!G$6,[1]Listas!G$7)))</f>
        <v>10</v>
      </c>
      <c r="S476" s="481">
        <f t="shared" si="32"/>
        <v>0</v>
      </c>
      <c r="T476" s="481" t="str">
        <f t="shared" si="33"/>
        <v>Mantener</v>
      </c>
      <c r="U476" s="481" t="str">
        <f>IF(S476&gt;=[1]Listas!AE$4,[1]Listas!AF$4,IF(S476&gt;=[1]Listas!AE$5,[1]Listas!AF$5,[1]Listas!AF$6))</f>
        <v>Aceptable</v>
      </c>
      <c r="V476" s="484">
        <v>1</v>
      </c>
      <c r="W476" s="484">
        <v>0</v>
      </c>
      <c r="X476" s="484">
        <v>0</v>
      </c>
      <c r="Y476" s="479" t="s">
        <v>637</v>
      </c>
      <c r="Z476" s="478" t="s">
        <v>604</v>
      </c>
      <c r="AA476" s="478"/>
      <c r="AB476" s="478"/>
      <c r="AC476" s="478" t="s">
        <v>64</v>
      </c>
      <c r="AD476" s="485" t="s">
        <v>778</v>
      </c>
      <c r="AE476" s="478" t="s">
        <v>64</v>
      </c>
    </row>
    <row r="477" spans="1:31" ht="51" hidden="1" x14ac:dyDescent="0.2">
      <c r="A477" s="477"/>
      <c r="B477" s="477"/>
      <c r="C477" s="478" t="s">
        <v>604</v>
      </c>
      <c r="D477" s="478" t="s">
        <v>718</v>
      </c>
      <c r="E477" s="479" t="s">
        <v>874</v>
      </c>
      <c r="F477" s="478" t="s">
        <v>607</v>
      </c>
      <c r="G477" s="478" t="s">
        <v>634</v>
      </c>
      <c r="H477" s="478" t="s">
        <v>64</v>
      </c>
      <c r="I477" s="478" t="s">
        <v>64</v>
      </c>
      <c r="J477" s="478" t="s">
        <v>635</v>
      </c>
      <c r="K477" s="478" t="s">
        <v>610</v>
      </c>
      <c r="L477" s="480">
        <f>IF(K477=[1]Listas!B$4,[1]Listas!C$4,IF(K477=[1]Listas!B$5,[1]Listas!C$5,IF(K477=[1]Listas!B$6,[1]Listas!C$6,[1]Listas!C$7)))</f>
        <v>0</v>
      </c>
      <c r="M477" s="478" t="s">
        <v>636</v>
      </c>
      <c r="N477" s="480">
        <f>IF(M477=[1]Listas!D$4,[1]Listas!E$4,IF(M477=[1]Listas!D$5,[1]Listas!E$5,IF(M477=[1]Listas!D$6,[1]Listas!E$6,[1]Listas!E$7)))</f>
        <v>2</v>
      </c>
      <c r="O477" s="481">
        <f t="shared" si="30"/>
        <v>0</v>
      </c>
      <c r="P477" s="481" t="str">
        <f t="shared" si="31"/>
        <v>Sin Valor</v>
      </c>
      <c r="Q477" s="482" t="s">
        <v>612</v>
      </c>
      <c r="R477" s="483">
        <f>IF(Q477=[1]Listas!F$4,[1]Listas!G$4,IF(Q477=[1]Listas!F$5,[1]Listas!G$5,IF(Q477=[1]Listas!F$6,[1]Listas!G$6,[1]Listas!G$7)))</f>
        <v>10</v>
      </c>
      <c r="S477" s="481">
        <f t="shared" si="32"/>
        <v>0</v>
      </c>
      <c r="T477" s="481" t="str">
        <f t="shared" si="33"/>
        <v>Mantener</v>
      </c>
      <c r="U477" s="481" t="str">
        <f>IF(S477&gt;=[1]Listas!AE$4,[1]Listas!AF$4,IF(S477&gt;=[1]Listas!AE$5,[1]Listas!AF$5,[1]Listas!AF$6))</f>
        <v>Aceptable</v>
      </c>
      <c r="V477" s="484">
        <v>1</v>
      </c>
      <c r="W477" s="484">
        <v>0</v>
      </c>
      <c r="X477" s="484">
        <v>0</v>
      </c>
      <c r="Y477" s="479" t="s">
        <v>637</v>
      </c>
      <c r="Z477" s="478" t="s">
        <v>604</v>
      </c>
      <c r="AA477" s="478"/>
      <c r="AB477" s="478"/>
      <c r="AC477" s="478" t="s">
        <v>64</v>
      </c>
      <c r="AD477" s="485" t="s">
        <v>778</v>
      </c>
      <c r="AE477" s="478" t="s">
        <v>64</v>
      </c>
    </row>
    <row r="478" spans="1:31" ht="102" hidden="1" x14ac:dyDescent="0.2">
      <c r="A478" s="477"/>
      <c r="B478" s="477"/>
      <c r="C478" s="478" t="s">
        <v>604</v>
      </c>
      <c r="D478" s="478" t="s">
        <v>639</v>
      </c>
      <c r="E478" s="479" t="s">
        <v>834</v>
      </c>
      <c r="F478" s="478" t="s">
        <v>641</v>
      </c>
      <c r="G478" s="478" t="s">
        <v>169</v>
      </c>
      <c r="H478" s="478" t="s">
        <v>64</v>
      </c>
      <c r="I478" s="478" t="s">
        <v>64</v>
      </c>
      <c r="J478" s="479" t="s">
        <v>651</v>
      </c>
      <c r="K478" s="478" t="s">
        <v>580</v>
      </c>
      <c r="L478" s="480">
        <f>IF(K478=[1]Listas!B$4,[1]Listas!C$4,IF(K478=[1]Listas!B$5,[1]Listas!C$5,IF(K478=[1]Listas!B$6,[1]Listas!C$6,[1]Listas!C$7)))</f>
        <v>2</v>
      </c>
      <c r="M478" s="478" t="s">
        <v>611</v>
      </c>
      <c r="N478" s="480">
        <f>IF(M478=[1]Listas!D$4,[1]Listas!E$4,IF(M478=[1]Listas!D$5,[1]Listas!E$5,IF(M478=[1]Listas!D$6,[1]Listas!E$6,[1]Listas!E$7)))</f>
        <v>3</v>
      </c>
      <c r="O478" s="481">
        <f t="shared" si="30"/>
        <v>6</v>
      </c>
      <c r="P478" s="481" t="str">
        <f t="shared" si="31"/>
        <v>Medio</v>
      </c>
      <c r="Q478" s="482" t="s">
        <v>645</v>
      </c>
      <c r="R478" s="483">
        <f>IF(Q478=[1]Listas!F$4,[1]Listas!G$4,IF(Q478=[1]Listas!F$5,[1]Listas!G$5,IF(Q478=[1]Listas!F$6,[1]Listas!G$6,[1]Listas!G$7)))</f>
        <v>25</v>
      </c>
      <c r="S478" s="481">
        <f t="shared" si="32"/>
        <v>150</v>
      </c>
      <c r="T478" s="481" t="str">
        <f t="shared" si="33"/>
        <v>Corregir</v>
      </c>
      <c r="U478" s="481" t="str">
        <f>IF(S478&gt;=[1]Listas!AE$4,[1]Listas!AF$4,IF(S478&gt;=[1]Listas!AE$5,[1]Listas!AF$5,[1]Listas!AF$6))</f>
        <v>Aceptable con control</v>
      </c>
      <c r="V478" s="484">
        <v>1</v>
      </c>
      <c r="W478" s="484">
        <v>0</v>
      </c>
      <c r="X478" s="484">
        <v>0</v>
      </c>
      <c r="Y478" s="478" t="s">
        <v>169</v>
      </c>
      <c r="Z478" s="478" t="s">
        <v>604</v>
      </c>
      <c r="AA478" s="478"/>
      <c r="AB478" s="478"/>
      <c r="AC478" s="478" t="s">
        <v>64</v>
      </c>
      <c r="AD478" s="485" t="s">
        <v>779</v>
      </c>
      <c r="AE478" s="478" t="s">
        <v>64</v>
      </c>
    </row>
    <row r="479" spans="1:31" ht="102" hidden="1" x14ac:dyDescent="0.2">
      <c r="A479" s="477"/>
      <c r="B479" s="477"/>
      <c r="C479" s="478" t="s">
        <v>604</v>
      </c>
      <c r="D479" s="478" t="s">
        <v>693</v>
      </c>
      <c r="E479" s="479" t="s">
        <v>835</v>
      </c>
      <c r="F479" s="478" t="s">
        <v>641</v>
      </c>
      <c r="G479" s="478" t="s">
        <v>169</v>
      </c>
      <c r="H479" s="478" t="s">
        <v>64</v>
      </c>
      <c r="I479" s="478" t="s">
        <v>64</v>
      </c>
      <c r="J479" s="479" t="s">
        <v>651</v>
      </c>
      <c r="K479" s="478" t="s">
        <v>580</v>
      </c>
      <c r="L479" s="480">
        <f>IF(K479=[1]Listas!B$4,[1]Listas!C$4,IF(K479=[1]Listas!B$5,[1]Listas!C$5,IF(K479=[1]Listas!B$6,[1]Listas!C$6,[1]Listas!C$7)))</f>
        <v>2</v>
      </c>
      <c r="M479" s="478" t="s">
        <v>611</v>
      </c>
      <c r="N479" s="480">
        <f>IF(M479=[1]Listas!D$4,[1]Listas!E$4,IF(M479=[1]Listas!D$5,[1]Listas!E$5,IF(M479=[1]Listas!D$6,[1]Listas!E$6,[1]Listas!E$7)))</f>
        <v>3</v>
      </c>
      <c r="O479" s="481">
        <f t="shared" si="30"/>
        <v>6</v>
      </c>
      <c r="P479" s="481" t="str">
        <f t="shared" si="31"/>
        <v>Medio</v>
      </c>
      <c r="Q479" s="482" t="s">
        <v>645</v>
      </c>
      <c r="R479" s="483">
        <f>IF(Q479=[1]Listas!F$4,[1]Listas!G$4,IF(Q479=[1]Listas!F$5,[1]Listas!G$5,IF(Q479=[1]Listas!F$6,[1]Listas!G$6,[1]Listas!G$7)))</f>
        <v>25</v>
      </c>
      <c r="S479" s="481">
        <f t="shared" si="32"/>
        <v>150</v>
      </c>
      <c r="T479" s="481" t="str">
        <f t="shared" si="33"/>
        <v>Corregir</v>
      </c>
      <c r="U479" s="481" t="str">
        <f>IF(S479&gt;=[1]Listas!AE$4,[1]Listas!AF$4,IF(S479&gt;=[1]Listas!AE$5,[1]Listas!AF$5,[1]Listas!AF$6))</f>
        <v>Aceptable con control</v>
      </c>
      <c r="V479" s="484">
        <v>1</v>
      </c>
      <c r="W479" s="484">
        <v>0</v>
      </c>
      <c r="X479" s="484">
        <v>0</v>
      </c>
      <c r="Y479" s="478" t="s">
        <v>169</v>
      </c>
      <c r="Z479" s="478" t="s">
        <v>63</v>
      </c>
      <c r="AA479" s="478"/>
      <c r="AB479" s="478"/>
      <c r="AC479" s="478" t="s">
        <v>64</v>
      </c>
      <c r="AD479" s="485" t="s">
        <v>779</v>
      </c>
      <c r="AE479" s="478" t="s">
        <v>64</v>
      </c>
    </row>
    <row r="480" spans="1:31" ht="102" hidden="1" x14ac:dyDescent="0.2">
      <c r="A480" s="477"/>
      <c r="B480" s="477"/>
      <c r="C480" s="478" t="s">
        <v>604</v>
      </c>
      <c r="D480" s="478" t="s">
        <v>648</v>
      </c>
      <c r="E480" s="479" t="s">
        <v>875</v>
      </c>
      <c r="F480" s="478" t="s">
        <v>787</v>
      </c>
      <c r="G480" s="478" t="s">
        <v>876</v>
      </c>
      <c r="H480" s="478" t="s">
        <v>64</v>
      </c>
      <c r="I480" s="478" t="s">
        <v>64</v>
      </c>
      <c r="J480" s="479" t="s">
        <v>651</v>
      </c>
      <c r="K480" s="478" t="s">
        <v>580</v>
      </c>
      <c r="L480" s="480">
        <f>IF(K480=[1]Listas!B$4,[1]Listas!C$4,IF(K480=[1]Listas!B$5,[1]Listas!C$5,IF(K480=[1]Listas!B$6,[1]Listas!C$6,[1]Listas!C$7)))</f>
        <v>2</v>
      </c>
      <c r="M480" s="478" t="s">
        <v>611</v>
      </c>
      <c r="N480" s="480">
        <f>IF(M480=[1]Listas!D$4,[1]Listas!E$4,IF(M480=[1]Listas!D$5,[1]Listas!E$5,IF(M480=[1]Listas!D$6,[1]Listas!E$6,[1]Listas!E$7)))</f>
        <v>3</v>
      </c>
      <c r="O480" s="481">
        <f t="shared" si="30"/>
        <v>6</v>
      </c>
      <c r="P480" s="481" t="str">
        <f t="shared" si="31"/>
        <v>Medio</v>
      </c>
      <c r="Q480" s="482" t="s">
        <v>645</v>
      </c>
      <c r="R480" s="483">
        <f>IF(Q480=[1]Listas!F$4,[1]Listas!G$4,IF(Q480=[1]Listas!F$5,[1]Listas!G$5,IF(Q480=[1]Listas!F$6,[1]Listas!G$6,[1]Listas!G$7)))</f>
        <v>25</v>
      </c>
      <c r="S480" s="481">
        <f t="shared" si="32"/>
        <v>150</v>
      </c>
      <c r="T480" s="481" t="str">
        <f t="shared" si="33"/>
        <v>Corregir</v>
      </c>
      <c r="U480" s="481" t="str">
        <f>IF(S480&gt;=[1]Listas!AE$4,[1]Listas!AF$4,IF(S480&gt;=[1]Listas!AE$5,[1]Listas!AF$5,[1]Listas!AF$6))</f>
        <v>Aceptable con control</v>
      </c>
      <c r="V480" s="484">
        <v>1</v>
      </c>
      <c r="W480" s="484">
        <v>0</v>
      </c>
      <c r="X480" s="484">
        <v>0</v>
      </c>
      <c r="Y480" s="478" t="s">
        <v>876</v>
      </c>
      <c r="Z480" s="478" t="s">
        <v>63</v>
      </c>
      <c r="AA480" s="478"/>
      <c r="AB480" s="478"/>
      <c r="AC480" s="478" t="s">
        <v>64</v>
      </c>
      <c r="AD480" s="485" t="s">
        <v>779</v>
      </c>
      <c r="AE480" s="478" t="s">
        <v>64</v>
      </c>
    </row>
    <row r="481" spans="1:31" ht="102" hidden="1" x14ac:dyDescent="0.2">
      <c r="A481" s="477"/>
      <c r="B481" s="477"/>
      <c r="C481" s="478" t="s">
        <v>604</v>
      </c>
      <c r="D481" s="478" t="s">
        <v>780</v>
      </c>
      <c r="E481" s="479" t="s">
        <v>877</v>
      </c>
      <c r="F481" s="478" t="s">
        <v>641</v>
      </c>
      <c r="G481" s="478" t="s">
        <v>169</v>
      </c>
      <c r="H481" s="478" t="s">
        <v>64</v>
      </c>
      <c r="I481" s="478" t="s">
        <v>64</v>
      </c>
      <c r="J481" s="479" t="s">
        <v>651</v>
      </c>
      <c r="K481" s="478" t="s">
        <v>580</v>
      </c>
      <c r="L481" s="480">
        <f>IF(K481=[1]Listas!B$4,[1]Listas!C$4,IF(K481=[1]Listas!B$5,[1]Listas!C$5,IF(K481=[1]Listas!B$6,[1]Listas!C$6,[1]Listas!C$7)))</f>
        <v>2</v>
      </c>
      <c r="M481" s="478" t="s">
        <v>611</v>
      </c>
      <c r="N481" s="480">
        <f>IF(M481=[1]Listas!D$4,[1]Listas!E$4,IF(M481=[1]Listas!D$5,[1]Listas!E$5,IF(M481=[1]Listas!D$6,[1]Listas!E$6,[1]Listas!E$7)))</f>
        <v>3</v>
      </c>
      <c r="O481" s="481">
        <f t="shared" si="30"/>
        <v>6</v>
      </c>
      <c r="P481" s="481" t="str">
        <f t="shared" si="31"/>
        <v>Medio</v>
      </c>
      <c r="Q481" s="482" t="s">
        <v>645</v>
      </c>
      <c r="R481" s="483">
        <f>IF(Q481=[1]Listas!F$4,[1]Listas!G$4,IF(Q481=[1]Listas!F$5,[1]Listas!G$5,IF(Q481=[1]Listas!F$6,[1]Listas!G$6,[1]Listas!G$7)))</f>
        <v>25</v>
      </c>
      <c r="S481" s="481">
        <f t="shared" si="32"/>
        <v>150</v>
      </c>
      <c r="T481" s="481" t="str">
        <f t="shared" si="33"/>
        <v>Corregir</v>
      </c>
      <c r="U481" s="481" t="str">
        <f>IF(S481&gt;=[1]Listas!AE$4,[1]Listas!AF$4,IF(S481&gt;=[1]Listas!AE$5,[1]Listas!AF$5,[1]Listas!AF$6))</f>
        <v>Aceptable con control</v>
      </c>
      <c r="V481" s="484">
        <v>1</v>
      </c>
      <c r="W481" s="484">
        <v>0</v>
      </c>
      <c r="X481" s="484">
        <v>0</v>
      </c>
      <c r="Y481" s="478" t="s">
        <v>169</v>
      </c>
      <c r="Z481" s="478" t="s">
        <v>63</v>
      </c>
      <c r="AA481" s="478"/>
      <c r="AB481" s="478"/>
      <c r="AC481" s="478" t="s">
        <v>837</v>
      </c>
      <c r="AD481" s="485" t="s">
        <v>779</v>
      </c>
      <c r="AE481" s="478" t="s">
        <v>64</v>
      </c>
    </row>
    <row r="482" spans="1:31" ht="127.5" hidden="1" x14ac:dyDescent="0.2">
      <c r="A482" s="477"/>
      <c r="B482" s="477"/>
      <c r="C482" s="478" t="s">
        <v>604</v>
      </c>
      <c r="D482" s="478" t="s">
        <v>654</v>
      </c>
      <c r="E482" s="478" t="s">
        <v>655</v>
      </c>
      <c r="F482" s="478" t="s">
        <v>656</v>
      </c>
      <c r="G482" s="478" t="s">
        <v>657</v>
      </c>
      <c r="H482" s="478" t="s">
        <v>658</v>
      </c>
      <c r="I482" s="478" t="s">
        <v>64</v>
      </c>
      <c r="J482" s="478" t="s">
        <v>64</v>
      </c>
      <c r="K482" s="478" t="s">
        <v>610</v>
      </c>
      <c r="L482" s="480">
        <f>IF(K482=[1]Listas!B$4,[1]Listas!C$4,IF(K482=[1]Listas!B$5,[1]Listas!C$5,IF(K482=[1]Listas!B$6,[1]Listas!C$6,[1]Listas!C$7)))</f>
        <v>0</v>
      </c>
      <c r="M482" s="478" t="s">
        <v>611</v>
      </c>
      <c r="N482" s="480">
        <f>IF(M482=[1]Listas!D$4,[1]Listas!E$4,IF(M482=[1]Listas!D$5,[1]Listas!E$5,IF(M482=[1]Listas!D$6,[1]Listas!E$6,[1]Listas!E$7)))</f>
        <v>3</v>
      </c>
      <c r="O482" s="481">
        <f t="shared" si="30"/>
        <v>0</v>
      </c>
      <c r="P482" s="481" t="str">
        <f t="shared" si="31"/>
        <v>Sin Valor</v>
      </c>
      <c r="Q482" s="482" t="s">
        <v>645</v>
      </c>
      <c r="R482" s="483">
        <f>IF(Q482=[1]Listas!F$4,[1]Listas!G$4,IF(Q482=[1]Listas!F$5,[1]Listas!G$5,IF(Q482=[1]Listas!F$6,[1]Listas!G$6,[1]Listas!G$7)))</f>
        <v>25</v>
      </c>
      <c r="S482" s="481">
        <f t="shared" si="32"/>
        <v>0</v>
      </c>
      <c r="T482" s="481" t="str">
        <f t="shared" si="33"/>
        <v>Mantener</v>
      </c>
      <c r="U482" s="481" t="str">
        <f>IF(S482&gt;=[1]Listas!AE$4,[1]Listas!AF$4,IF(S482&gt;=[1]Listas!AE$5,[1]Listas!AF$5,[1]Listas!AF$6))</f>
        <v>Aceptable</v>
      </c>
      <c r="V482" s="484">
        <v>1</v>
      </c>
      <c r="W482" s="484">
        <v>0</v>
      </c>
      <c r="X482" s="484">
        <v>0</v>
      </c>
      <c r="Y482" s="479" t="s">
        <v>659</v>
      </c>
      <c r="Z482" s="478" t="s">
        <v>63</v>
      </c>
      <c r="AA482" s="478"/>
      <c r="AB482" s="478"/>
      <c r="AC482" s="478" t="s">
        <v>64</v>
      </c>
      <c r="AD482" s="479" t="s">
        <v>782</v>
      </c>
      <c r="AE482" s="478" t="s">
        <v>64</v>
      </c>
    </row>
    <row r="483" spans="1:31" ht="51" hidden="1" x14ac:dyDescent="0.2">
      <c r="A483" s="477"/>
      <c r="B483" s="477"/>
      <c r="C483" s="478" t="s">
        <v>604</v>
      </c>
      <c r="D483" s="478" t="s">
        <v>661</v>
      </c>
      <c r="E483" s="478" t="s">
        <v>662</v>
      </c>
      <c r="F483" s="478" t="s">
        <v>663</v>
      </c>
      <c r="G483" s="478" t="s">
        <v>664</v>
      </c>
      <c r="H483" s="478" t="s">
        <v>64</v>
      </c>
      <c r="I483" s="478" t="s">
        <v>64</v>
      </c>
      <c r="J483" s="478" t="s">
        <v>64</v>
      </c>
      <c r="K483" s="478" t="s">
        <v>610</v>
      </c>
      <c r="L483" s="480">
        <f>IF(K483=[1]Listas!B$4,[1]Listas!C$4,IF(K483=[1]Listas!B$5,[1]Listas!C$5,IF(K483=[1]Listas!B$6,[1]Listas!C$6,[1]Listas!C$7)))</f>
        <v>0</v>
      </c>
      <c r="M483" s="478" t="s">
        <v>665</v>
      </c>
      <c r="N483" s="480">
        <f>IF(M483=[1]Listas!D$4,[1]Listas!E$4,IF(M483=[1]Listas!D$5,[1]Listas!E$5,IF(M483=[1]Listas!D$6,[1]Listas!E$6,[1]Listas!E$7)))</f>
        <v>1</v>
      </c>
      <c r="O483" s="481">
        <f t="shared" si="30"/>
        <v>0</v>
      </c>
      <c r="P483" s="481" t="str">
        <f t="shared" si="31"/>
        <v>Sin Valor</v>
      </c>
      <c r="Q483" s="482" t="s">
        <v>612</v>
      </c>
      <c r="R483" s="483">
        <f>IF(Q483=[1]Listas!F$4,[1]Listas!G$4,IF(Q483=[1]Listas!F$5,[1]Listas!G$5,IF(Q483=[1]Listas!F$6,[1]Listas!G$6,[1]Listas!G$7)))</f>
        <v>10</v>
      </c>
      <c r="S483" s="481">
        <f t="shared" si="32"/>
        <v>0</v>
      </c>
      <c r="T483" s="481" t="str">
        <f t="shared" si="33"/>
        <v>Mantener</v>
      </c>
      <c r="U483" s="481" t="str">
        <f>IF(S483&gt;=[1]Listas!AE$4,[1]Listas!AF$4,IF(S483&gt;=[1]Listas!AE$5,[1]Listas!AF$5,[1]Listas!AF$6))</f>
        <v>Aceptable</v>
      </c>
      <c r="V483" s="484">
        <v>1</v>
      </c>
      <c r="W483" s="484">
        <v>0</v>
      </c>
      <c r="X483" s="484">
        <v>0</v>
      </c>
      <c r="Y483" s="479" t="s">
        <v>664</v>
      </c>
      <c r="Z483" s="478" t="s">
        <v>604</v>
      </c>
      <c r="AA483" s="478"/>
      <c r="AB483" s="478"/>
      <c r="AC483" s="478" t="s">
        <v>64</v>
      </c>
      <c r="AD483" s="479" t="s">
        <v>783</v>
      </c>
      <c r="AE483" s="478" t="s">
        <v>64</v>
      </c>
    </row>
    <row r="484" spans="1:31" ht="63.75" hidden="1" x14ac:dyDescent="0.2">
      <c r="A484" s="477"/>
      <c r="B484" s="477"/>
      <c r="C484" s="478" t="s">
        <v>604</v>
      </c>
      <c r="D484" s="478" t="s">
        <v>844</v>
      </c>
      <c r="E484" s="479" t="s">
        <v>878</v>
      </c>
      <c r="F484" s="478" t="s">
        <v>641</v>
      </c>
      <c r="G484" s="479" t="s">
        <v>664</v>
      </c>
      <c r="H484" s="478" t="s">
        <v>64</v>
      </c>
      <c r="I484" s="478" t="s">
        <v>64</v>
      </c>
      <c r="J484" s="479" t="s">
        <v>814</v>
      </c>
      <c r="K484" s="478" t="s">
        <v>695</v>
      </c>
      <c r="L484" s="480">
        <f>IF(K484=[1]Listas!B$4,[1]Listas!C$4,IF(K484=[1]Listas!B$5,[1]Listas!C$5,IF(K484=[1]Listas!B$6,[1]Listas!C$6,[1]Listas!C$7)))</f>
        <v>6</v>
      </c>
      <c r="M484" s="478" t="s">
        <v>611</v>
      </c>
      <c r="N484" s="480">
        <f>IF(M484=[1]Listas!D$4,[1]Listas!E$4,IF(M484=[1]Listas!D$5,[1]Listas!E$5,IF(M484=[1]Listas!D$6,[1]Listas!E$6,[1]Listas!E$7)))</f>
        <v>3</v>
      </c>
      <c r="O484" s="481">
        <f t="shared" si="30"/>
        <v>18</v>
      </c>
      <c r="P484" s="481" t="str">
        <f t="shared" si="31"/>
        <v>Alto</v>
      </c>
      <c r="Q484" s="482" t="s">
        <v>645</v>
      </c>
      <c r="R484" s="483">
        <f>IF(Q484=[1]Listas!F$4,[1]Listas!G$4,IF(Q484=[1]Listas!F$5,[1]Listas!G$5,IF(Q484=[1]Listas!F$6,[1]Listas!G$6,[1]Listas!G$7)))</f>
        <v>25</v>
      </c>
      <c r="S484" s="481">
        <f t="shared" si="32"/>
        <v>450</v>
      </c>
      <c r="T484" s="481" t="str">
        <f t="shared" si="33"/>
        <v>Corregir</v>
      </c>
      <c r="U484" s="481" t="str">
        <f>IF(S484&gt;=[1]Listas!AE$4,[1]Listas!AF$4,IF(S484&gt;=[1]Listas!AE$5,[1]Listas!AF$5,[1]Listas!AF$6))</f>
        <v>Aceptable con control</v>
      </c>
      <c r="V484" s="484">
        <v>1</v>
      </c>
      <c r="W484" s="484">
        <v>0</v>
      </c>
      <c r="X484" s="484">
        <v>0</v>
      </c>
      <c r="Y484" s="479" t="s">
        <v>664</v>
      </c>
      <c r="Z484" s="478" t="s">
        <v>604</v>
      </c>
      <c r="AA484" s="478"/>
      <c r="AB484" s="478"/>
      <c r="AC484" s="478" t="s">
        <v>64</v>
      </c>
      <c r="AD484" s="479" t="s">
        <v>846</v>
      </c>
      <c r="AE484" s="479" t="s">
        <v>879</v>
      </c>
    </row>
    <row r="485" spans="1:31" ht="76.5" hidden="1" x14ac:dyDescent="0.2">
      <c r="A485" s="477"/>
      <c r="B485" s="477"/>
      <c r="C485" s="478" t="s">
        <v>604</v>
      </c>
      <c r="D485" s="478" t="s">
        <v>667</v>
      </c>
      <c r="E485" s="478" t="s">
        <v>668</v>
      </c>
      <c r="F485" s="478" t="s">
        <v>663</v>
      </c>
      <c r="G485" s="478" t="s">
        <v>350</v>
      </c>
      <c r="H485" s="478" t="s">
        <v>670</v>
      </c>
      <c r="I485" s="478" t="s">
        <v>64</v>
      </c>
      <c r="J485" s="478" t="s">
        <v>64</v>
      </c>
      <c r="K485" s="478" t="s">
        <v>610</v>
      </c>
      <c r="L485" s="480">
        <f>IF(K485=[1]Listas!B$4,[1]Listas!C$4,IF(K485=[1]Listas!B$5,[1]Listas!C$5,IF(K485=[1]Listas!B$6,[1]Listas!C$6,[1]Listas!C$7)))</f>
        <v>0</v>
      </c>
      <c r="M485" s="478" t="s">
        <v>665</v>
      </c>
      <c r="N485" s="480">
        <f>IF(M485=[1]Listas!D$4,[1]Listas!E$4,IF(M485=[1]Listas!D$5,[1]Listas!E$5,IF(M485=[1]Listas!D$6,[1]Listas!E$6,[1]Listas!E$7)))</f>
        <v>1</v>
      </c>
      <c r="O485" s="481">
        <f t="shared" si="30"/>
        <v>0</v>
      </c>
      <c r="P485" s="481" t="str">
        <f t="shared" si="31"/>
        <v>Sin Valor</v>
      </c>
      <c r="Q485" s="482" t="s">
        <v>612</v>
      </c>
      <c r="R485" s="483">
        <f>IF(Q485=[1]Listas!F$4,[1]Listas!G$4,IF(Q485=[1]Listas!F$5,[1]Listas!G$5,IF(Q485=[1]Listas!F$6,[1]Listas!G$6,[1]Listas!G$7)))</f>
        <v>10</v>
      </c>
      <c r="S485" s="481">
        <f t="shared" si="32"/>
        <v>0</v>
      </c>
      <c r="T485" s="481" t="str">
        <f t="shared" si="33"/>
        <v>Mantener</v>
      </c>
      <c r="U485" s="481" t="str">
        <f>IF(S485&gt;=[1]Listas!AE$4,[1]Listas!AF$4,IF(S485&gt;=[1]Listas!AE$5,[1]Listas!AF$5,[1]Listas!AF$6))</f>
        <v>Aceptable</v>
      </c>
      <c r="V485" s="484">
        <v>1</v>
      </c>
      <c r="W485" s="484">
        <v>0</v>
      </c>
      <c r="X485" s="484">
        <v>0</v>
      </c>
      <c r="Y485" s="478" t="s">
        <v>350</v>
      </c>
      <c r="Z485" s="478" t="s">
        <v>604</v>
      </c>
      <c r="AA485" s="478"/>
      <c r="AB485" s="478"/>
      <c r="AC485" s="479" t="s">
        <v>784</v>
      </c>
      <c r="AD485" s="479" t="s">
        <v>785</v>
      </c>
      <c r="AE485" s="478" t="s">
        <v>64</v>
      </c>
    </row>
    <row r="486" spans="1:31" ht="102" hidden="1" x14ac:dyDescent="0.2">
      <c r="A486" s="477"/>
      <c r="B486" s="477"/>
      <c r="C486" s="478" t="s">
        <v>604</v>
      </c>
      <c r="D486" s="478" t="s">
        <v>696</v>
      </c>
      <c r="E486" s="478" t="s">
        <v>786</v>
      </c>
      <c r="F486" s="478" t="s">
        <v>787</v>
      </c>
      <c r="G486" s="478" t="s">
        <v>186</v>
      </c>
      <c r="H486" s="478" t="s">
        <v>64</v>
      </c>
      <c r="I486" s="478" t="s">
        <v>64</v>
      </c>
      <c r="J486" s="478" t="s">
        <v>64</v>
      </c>
      <c r="K486" s="478" t="s">
        <v>580</v>
      </c>
      <c r="L486" s="480">
        <f>IF(K486=[1]Listas!B$4,[1]Listas!C$4,IF(K486=[1]Listas!B$5,[1]Listas!C$5,IF(K486=[1]Listas!B$6,[1]Listas!C$6,[1]Listas!C$7)))</f>
        <v>2</v>
      </c>
      <c r="M486" s="478" t="s">
        <v>611</v>
      </c>
      <c r="N486" s="480">
        <f>IF(M486=[1]Listas!D$4,[1]Listas!E$4,IF(M486=[1]Listas!D$5,[1]Listas!E$5,IF(M486=[1]Listas!D$6,[1]Listas!E$6,[1]Listas!E$7)))</f>
        <v>3</v>
      </c>
      <c r="O486" s="481">
        <f t="shared" si="30"/>
        <v>6</v>
      </c>
      <c r="P486" s="481" t="str">
        <f t="shared" si="31"/>
        <v>Medio</v>
      </c>
      <c r="Q486" s="482" t="s">
        <v>621</v>
      </c>
      <c r="R486" s="483">
        <f>IF(Q486=[1]Listas!F$4,[1]Listas!G$4,IF(Q486=[1]Listas!F$5,[1]Listas!G$5,IF(Q486=[1]Listas!F$6,[1]Listas!G$6,[1]Listas!G$7)))</f>
        <v>60</v>
      </c>
      <c r="S486" s="481">
        <f t="shared" si="32"/>
        <v>360</v>
      </c>
      <c r="T486" s="481" t="str">
        <f t="shared" si="33"/>
        <v>Corregir</v>
      </c>
      <c r="U486" s="481" t="str">
        <f>IF(S486&gt;=[1]Listas!AE$4,[1]Listas!AF$4,IF(S486&gt;=[1]Listas!AE$5,[1]Listas!AF$5,[1]Listas!AF$6))</f>
        <v>Aceptable con control</v>
      </c>
      <c r="V486" s="484">
        <v>1</v>
      </c>
      <c r="W486" s="484">
        <v>0</v>
      </c>
      <c r="X486" s="484">
        <v>0</v>
      </c>
      <c r="Y486" s="478" t="s">
        <v>186</v>
      </c>
      <c r="Z486" s="478" t="s">
        <v>604</v>
      </c>
      <c r="AA486" s="478"/>
      <c r="AB486" s="478"/>
      <c r="AC486" s="478" t="s">
        <v>64</v>
      </c>
      <c r="AD486" s="479" t="s">
        <v>788</v>
      </c>
      <c r="AE486" s="478" t="s">
        <v>64</v>
      </c>
    </row>
    <row r="487" spans="1:31" ht="89.25" hidden="1" x14ac:dyDescent="0.2">
      <c r="A487" s="477"/>
      <c r="B487" s="477"/>
      <c r="C487" s="478" t="s">
        <v>604</v>
      </c>
      <c r="D487" s="478" t="s">
        <v>605</v>
      </c>
      <c r="E487" s="479" t="s">
        <v>615</v>
      </c>
      <c r="F487" s="478" t="s">
        <v>607</v>
      </c>
      <c r="G487" s="479" t="s">
        <v>616</v>
      </c>
      <c r="H487" s="487" t="s">
        <v>617</v>
      </c>
      <c r="I487" s="487" t="s">
        <v>618</v>
      </c>
      <c r="J487" s="487" t="s">
        <v>619</v>
      </c>
      <c r="K487" s="478" t="s">
        <v>580</v>
      </c>
      <c r="L487" s="480">
        <f>IF(K487=[1]Listas!B$4,[1]Listas!C$4,IF(K487=[1]Listas!B$5,[1]Listas!C$5,IF(K487=[1]Listas!B$6,[1]Listas!C$6,[1]Listas!C$7)))</f>
        <v>2</v>
      </c>
      <c r="M487" s="478" t="s">
        <v>620</v>
      </c>
      <c r="N487" s="480">
        <f>IF(M487=[1]Listas!D$4,[1]Listas!E$4,IF(M487=[1]Listas!D$5,[1]Listas!E$5,IF(M487=[1]Listas!D$6,[1]Listas!E$6,[1]Listas!E$7)))</f>
        <v>4</v>
      </c>
      <c r="O487" s="481">
        <f t="shared" si="30"/>
        <v>8</v>
      </c>
      <c r="P487" s="481" t="str">
        <f t="shared" si="31"/>
        <v>Medio</v>
      </c>
      <c r="Q487" s="482" t="s">
        <v>621</v>
      </c>
      <c r="R487" s="483">
        <f>IF(Q487=[1]Listas!F$4,[1]Listas!G$4,IF(Q487=[1]Listas!F$5,[1]Listas!G$5,IF(Q487=[1]Listas!F$6,[1]Listas!G$6,[1]Listas!G$7)))</f>
        <v>60</v>
      </c>
      <c r="S487" s="481">
        <f t="shared" si="32"/>
        <v>480</v>
      </c>
      <c r="T487" s="481" t="str">
        <f t="shared" si="33"/>
        <v>Corregir</v>
      </c>
      <c r="U487" s="481" t="str">
        <f>IF(S487&gt;=[1]Listas!AE$4,[1]Listas!AF$4,IF(S487&gt;=[1]Listas!AE$5,[1]Listas!AF$5,[1]Listas!AF$6))</f>
        <v>Aceptable con control</v>
      </c>
      <c r="V487" s="484">
        <v>1</v>
      </c>
      <c r="W487" s="484">
        <v>0</v>
      </c>
      <c r="X487" s="484">
        <v>0</v>
      </c>
      <c r="Y487" s="479" t="s">
        <v>622</v>
      </c>
      <c r="Z487" s="478" t="s">
        <v>604</v>
      </c>
      <c r="AA487" s="479"/>
      <c r="AB487" s="479"/>
      <c r="AC487" s="479"/>
      <c r="AD487" s="488" t="s">
        <v>623</v>
      </c>
      <c r="AE487" s="489" t="s">
        <v>624</v>
      </c>
    </row>
    <row r="488" spans="1:31" ht="51" hidden="1" x14ac:dyDescent="0.2">
      <c r="A488" s="477"/>
      <c r="B488" s="477"/>
      <c r="C488" s="478" t="s">
        <v>604</v>
      </c>
      <c r="D488" s="478" t="s">
        <v>701</v>
      </c>
      <c r="E488" s="478" t="s">
        <v>789</v>
      </c>
      <c r="F488" s="478" t="s">
        <v>787</v>
      </c>
      <c r="G488" s="478" t="s">
        <v>186</v>
      </c>
      <c r="H488" s="478" t="s">
        <v>64</v>
      </c>
      <c r="I488" s="478" t="s">
        <v>790</v>
      </c>
      <c r="J488" s="478" t="s">
        <v>64</v>
      </c>
      <c r="K488" s="478" t="s">
        <v>580</v>
      </c>
      <c r="L488" s="480">
        <f>IF(K488=[1]Listas!B$4,[1]Listas!C$4,IF(K488=[1]Listas!B$5,[1]Listas!C$5,IF(K488=[1]Listas!B$6,[1]Listas!C$6,[1]Listas!C$7)))</f>
        <v>2</v>
      </c>
      <c r="M488" s="478" t="s">
        <v>611</v>
      </c>
      <c r="N488" s="480">
        <f>IF(M488=[1]Listas!D$4,[1]Listas!E$4,IF(M488=[1]Listas!D$5,[1]Listas!E$5,IF(M488=[1]Listas!D$6,[1]Listas!E$6,[1]Listas!E$7)))</f>
        <v>3</v>
      </c>
      <c r="O488" s="481">
        <f t="shared" si="30"/>
        <v>6</v>
      </c>
      <c r="P488" s="481" t="str">
        <f t="shared" si="31"/>
        <v>Medio</v>
      </c>
      <c r="Q488" s="482" t="s">
        <v>621</v>
      </c>
      <c r="R488" s="483">
        <f>IF(Q488=[1]Listas!F$4,[1]Listas!G$4,IF(Q488=[1]Listas!F$5,[1]Listas!G$5,IF(Q488=[1]Listas!F$6,[1]Listas!G$6,[1]Listas!G$7)))</f>
        <v>60</v>
      </c>
      <c r="S488" s="481">
        <f t="shared" si="32"/>
        <v>360</v>
      </c>
      <c r="T488" s="481" t="str">
        <f t="shared" si="33"/>
        <v>Corregir</v>
      </c>
      <c r="U488" s="481" t="str">
        <f>IF(S488&gt;=[1]Listas!AE$4,[1]Listas!AF$4,IF(S488&gt;=[1]Listas!AE$5,[1]Listas!AF$5,[1]Listas!AF$6))</f>
        <v>Aceptable con control</v>
      </c>
      <c r="V488" s="484">
        <v>1</v>
      </c>
      <c r="W488" s="484">
        <v>0</v>
      </c>
      <c r="X488" s="484">
        <v>0</v>
      </c>
      <c r="Y488" s="478" t="s">
        <v>186</v>
      </c>
      <c r="Z488" s="478" t="s">
        <v>604</v>
      </c>
      <c r="AA488" s="478"/>
      <c r="AB488" s="478"/>
      <c r="AC488" s="478" t="s">
        <v>64</v>
      </c>
      <c r="AD488" s="479" t="s">
        <v>791</v>
      </c>
      <c r="AE488" s="478" t="s">
        <v>64</v>
      </c>
    </row>
    <row r="489" spans="1:31" ht="140.25" hidden="1" x14ac:dyDescent="0.2">
      <c r="A489" s="477"/>
      <c r="B489" s="477"/>
      <c r="C489" s="478" t="s">
        <v>604</v>
      </c>
      <c r="D489" s="478" t="s">
        <v>672</v>
      </c>
      <c r="E489" s="479" t="s">
        <v>673</v>
      </c>
      <c r="F489" s="478" t="s">
        <v>656</v>
      </c>
      <c r="G489" s="479" t="s">
        <v>792</v>
      </c>
      <c r="H489" s="478" t="s">
        <v>64</v>
      </c>
      <c r="I489" s="479" t="s">
        <v>675</v>
      </c>
      <c r="J489" s="478" t="s">
        <v>64</v>
      </c>
      <c r="K489" s="478" t="s">
        <v>610</v>
      </c>
      <c r="L489" s="480">
        <f>IF(K489=[1]Listas!B$4,[1]Listas!C$4,IF(K489=[1]Listas!B$5,[1]Listas!C$5,IF(K489=[1]Listas!B$6,[1]Listas!C$6,[1]Listas!C$7)))</f>
        <v>0</v>
      </c>
      <c r="M489" s="478" t="s">
        <v>665</v>
      </c>
      <c r="N489" s="480">
        <f>IF(M489=[1]Listas!D$4,[1]Listas!E$4,IF(M489=[1]Listas!D$5,[1]Listas!E$5,IF(M489=[1]Listas!D$6,[1]Listas!E$6,[1]Listas!E$7)))</f>
        <v>1</v>
      </c>
      <c r="O489" s="481">
        <f t="shared" si="30"/>
        <v>0</v>
      </c>
      <c r="P489" s="481" t="str">
        <f t="shared" si="31"/>
        <v>Sin Valor</v>
      </c>
      <c r="Q489" s="482" t="s">
        <v>676</v>
      </c>
      <c r="R489" s="483">
        <f>IF(Q489=[1]Listas!F$4,[1]Listas!G$4,IF(Q489=[1]Listas!F$5,[1]Listas!G$5,IF(Q489=[1]Listas!F$6,[1]Listas!G$6,[1]Listas!G$7)))</f>
        <v>100</v>
      </c>
      <c r="S489" s="481">
        <f t="shared" si="32"/>
        <v>0</v>
      </c>
      <c r="T489" s="481" t="str">
        <f t="shared" si="33"/>
        <v>Mantener</v>
      </c>
      <c r="U489" s="481" t="str">
        <f>IF(S489&gt;=[1]Listas!AE$4,[1]Listas!AF$4,IF(S489&gt;=[1]Listas!AE$5,[1]Listas!AF$5,[1]Listas!AF$6))</f>
        <v>Aceptable</v>
      </c>
      <c r="V489" s="484">
        <v>1</v>
      </c>
      <c r="W489" s="484">
        <v>0</v>
      </c>
      <c r="X489" s="484">
        <v>0</v>
      </c>
      <c r="Y489" s="479" t="s">
        <v>677</v>
      </c>
      <c r="Z489" s="478" t="s">
        <v>604</v>
      </c>
      <c r="AA489" s="478"/>
      <c r="AB489" s="478"/>
      <c r="AC489" s="478" t="s">
        <v>64</v>
      </c>
      <c r="AD489" s="479" t="s">
        <v>793</v>
      </c>
      <c r="AE489" s="478" t="s">
        <v>64</v>
      </c>
    </row>
  </sheetData>
  <autoFilter ref="A13:AE489" xr:uid="{E670F105-0E91-441F-B792-1411B2E798A9}">
    <filterColumn colId="3">
      <filters>
        <filter val="Químico - Líquidos (nieblas y rocíos)"/>
      </filters>
    </filterColumn>
  </autoFilter>
  <mergeCells count="111">
    <mergeCell ref="A431:A446"/>
    <mergeCell ref="B431:B446"/>
    <mergeCell ref="A447:A467"/>
    <mergeCell ref="B447:B467"/>
    <mergeCell ref="A468:A489"/>
    <mergeCell ref="B468:B489"/>
    <mergeCell ref="A395:A404"/>
    <mergeCell ref="B395:B404"/>
    <mergeCell ref="A405:A418"/>
    <mergeCell ref="B405:B418"/>
    <mergeCell ref="A419:A430"/>
    <mergeCell ref="B419:B430"/>
    <mergeCell ref="A351:A367"/>
    <mergeCell ref="B351:B367"/>
    <mergeCell ref="A368:A384"/>
    <mergeCell ref="B368:B384"/>
    <mergeCell ref="A385:A394"/>
    <mergeCell ref="B385:B394"/>
    <mergeCell ref="A321:A330"/>
    <mergeCell ref="B321:B330"/>
    <mergeCell ref="A331:A340"/>
    <mergeCell ref="B331:B340"/>
    <mergeCell ref="A341:A350"/>
    <mergeCell ref="B341:B350"/>
    <mergeCell ref="A286:A298"/>
    <mergeCell ref="B286:B298"/>
    <mergeCell ref="A299:A310"/>
    <mergeCell ref="B299:B310"/>
    <mergeCell ref="A311:A320"/>
    <mergeCell ref="B311:B320"/>
    <mergeCell ref="A240:A256"/>
    <mergeCell ref="B240:B256"/>
    <mergeCell ref="A257:A273"/>
    <mergeCell ref="B257:B273"/>
    <mergeCell ref="A274:A285"/>
    <mergeCell ref="B274:B285"/>
    <mergeCell ref="A210:A219"/>
    <mergeCell ref="B210:B219"/>
    <mergeCell ref="A220:A229"/>
    <mergeCell ref="B220:B229"/>
    <mergeCell ref="A230:A239"/>
    <mergeCell ref="B230:B239"/>
    <mergeCell ref="A178:A187"/>
    <mergeCell ref="B178:B187"/>
    <mergeCell ref="A188:A199"/>
    <mergeCell ref="B188:B199"/>
    <mergeCell ref="A200:A209"/>
    <mergeCell ref="B200:B209"/>
    <mergeCell ref="A144:A155"/>
    <mergeCell ref="B144:B155"/>
    <mergeCell ref="A156:A166"/>
    <mergeCell ref="B156:B166"/>
    <mergeCell ref="A167:A177"/>
    <mergeCell ref="B167:B177"/>
    <mergeCell ref="A109:A118"/>
    <mergeCell ref="B109:B118"/>
    <mergeCell ref="A119:A129"/>
    <mergeCell ref="B119:B129"/>
    <mergeCell ref="A130:A143"/>
    <mergeCell ref="B130:B143"/>
    <mergeCell ref="A71:A83"/>
    <mergeCell ref="B71:B83"/>
    <mergeCell ref="A84:A96"/>
    <mergeCell ref="B84:B96"/>
    <mergeCell ref="A97:A108"/>
    <mergeCell ref="B97:B108"/>
    <mergeCell ref="A34:A44"/>
    <mergeCell ref="B34:B44"/>
    <mergeCell ref="A45:A57"/>
    <mergeCell ref="B45:B57"/>
    <mergeCell ref="A58:A70"/>
    <mergeCell ref="B58:B70"/>
    <mergeCell ref="V12:Z12"/>
    <mergeCell ref="AA12:AE12"/>
    <mergeCell ref="A14:A23"/>
    <mergeCell ref="B14:B23"/>
    <mergeCell ref="A24:A33"/>
    <mergeCell ref="B24:B33"/>
    <mergeCell ref="A12:A13"/>
    <mergeCell ref="B12:B13"/>
    <mergeCell ref="D12:E12"/>
    <mergeCell ref="F12:G12"/>
    <mergeCell ref="H12:J12"/>
    <mergeCell ref="M12:T12"/>
    <mergeCell ref="A9:D9"/>
    <mergeCell ref="E9:J9"/>
    <mergeCell ref="K9:N9"/>
    <mergeCell ref="O9:W9"/>
    <mergeCell ref="X9:AA10"/>
    <mergeCell ref="AB9:AE10"/>
    <mergeCell ref="A10:D10"/>
    <mergeCell ref="E10:J10"/>
    <mergeCell ref="K10:N10"/>
    <mergeCell ref="O10:W10"/>
    <mergeCell ref="A7:D7"/>
    <mergeCell ref="E7:J7"/>
    <mergeCell ref="K7:N7"/>
    <mergeCell ref="O7:W7"/>
    <mergeCell ref="X7:AA8"/>
    <mergeCell ref="AB7:AE8"/>
    <mergeCell ref="A8:D8"/>
    <mergeCell ref="E8:J8"/>
    <mergeCell ref="K8:N8"/>
    <mergeCell ref="O8:W8"/>
    <mergeCell ref="A2:D5"/>
    <mergeCell ref="E2:AC3"/>
    <mergeCell ref="AD2:AE2"/>
    <mergeCell ref="AD3:AE3"/>
    <mergeCell ref="E4:AC5"/>
    <mergeCell ref="AD4:AE4"/>
    <mergeCell ref="AD5:AE5"/>
  </mergeCells>
  <conditionalFormatting sqref="U12:U13">
    <cfRule type="cellIs" dxfId="302" priority="301" stopIfTrue="1" operator="equal">
      <formula>"No aceptable"</formula>
    </cfRule>
    <cfRule type="cellIs" dxfId="301" priority="302" stopIfTrue="1" operator="equal">
      <formula>"Aceptable con control"</formula>
    </cfRule>
  </conditionalFormatting>
  <conditionalFormatting sqref="U12:U13 U23">
    <cfRule type="cellIs" dxfId="300" priority="303" stopIfTrue="1" operator="equal">
      <formula>"ACEPTABLE"</formula>
    </cfRule>
  </conditionalFormatting>
  <conditionalFormatting sqref="U14 U16:U21">
    <cfRule type="cellIs" dxfId="299" priority="300" stopIfTrue="1" operator="equal">
      <formula>"ACEPTABLE"</formula>
    </cfRule>
  </conditionalFormatting>
  <conditionalFormatting sqref="U22">
    <cfRule type="cellIs" dxfId="298" priority="299" stopIfTrue="1" operator="equal">
      <formula>"ACEPTABLE"</formula>
    </cfRule>
  </conditionalFormatting>
  <conditionalFormatting sqref="U33">
    <cfRule type="cellIs" dxfId="297" priority="298" stopIfTrue="1" operator="equal">
      <formula>"ACEPTABLE"</formula>
    </cfRule>
  </conditionalFormatting>
  <conditionalFormatting sqref="U24 U27:U31">
    <cfRule type="cellIs" dxfId="296" priority="297" stopIfTrue="1" operator="equal">
      <formula>"ACEPTABLE"</formula>
    </cfRule>
  </conditionalFormatting>
  <conditionalFormatting sqref="U32">
    <cfRule type="cellIs" dxfId="295" priority="296" stopIfTrue="1" operator="equal">
      <formula>"ACEPTABLE"</formula>
    </cfRule>
  </conditionalFormatting>
  <conditionalFormatting sqref="U26">
    <cfRule type="cellIs" dxfId="294" priority="295" stopIfTrue="1" operator="equal">
      <formula>"ACEPTABLE"</formula>
    </cfRule>
  </conditionalFormatting>
  <conditionalFormatting sqref="U34">
    <cfRule type="cellIs" dxfId="293" priority="294" stopIfTrue="1" operator="equal">
      <formula>"ACEPTABLE"</formula>
    </cfRule>
  </conditionalFormatting>
  <conditionalFormatting sqref="U36">
    <cfRule type="cellIs" dxfId="292" priority="293" stopIfTrue="1" operator="equal">
      <formula>"ACEPTABLE"</formula>
    </cfRule>
  </conditionalFormatting>
  <conditionalFormatting sqref="U38">
    <cfRule type="cellIs" dxfId="291" priority="291" stopIfTrue="1" operator="equal">
      <formula>"ACEPTABLE"</formula>
    </cfRule>
  </conditionalFormatting>
  <conditionalFormatting sqref="U37">
    <cfRule type="cellIs" dxfId="290" priority="292" stopIfTrue="1" operator="equal">
      <formula>"ACEPTABLE"</formula>
    </cfRule>
  </conditionalFormatting>
  <conditionalFormatting sqref="U39">
    <cfRule type="cellIs" dxfId="289" priority="290" stopIfTrue="1" operator="equal">
      <formula>"ACEPTABLE"</formula>
    </cfRule>
  </conditionalFormatting>
  <conditionalFormatting sqref="U40">
    <cfRule type="cellIs" dxfId="288" priority="289" stopIfTrue="1" operator="equal">
      <formula>"ACEPTABLE"</formula>
    </cfRule>
  </conditionalFormatting>
  <conditionalFormatting sqref="U41">
    <cfRule type="cellIs" dxfId="287" priority="288" stopIfTrue="1" operator="equal">
      <formula>"ACEPTABLE"</formula>
    </cfRule>
  </conditionalFormatting>
  <conditionalFormatting sqref="U42">
    <cfRule type="cellIs" dxfId="286" priority="287" stopIfTrue="1" operator="equal">
      <formula>"ACEPTABLE"</formula>
    </cfRule>
  </conditionalFormatting>
  <conditionalFormatting sqref="U43">
    <cfRule type="cellIs" dxfId="285" priority="286" stopIfTrue="1" operator="equal">
      <formula>"ACEPTABLE"</formula>
    </cfRule>
  </conditionalFormatting>
  <conditionalFormatting sqref="U44">
    <cfRule type="cellIs" dxfId="284" priority="285" stopIfTrue="1" operator="equal">
      <formula>"ACEPTABLE"</formula>
    </cfRule>
  </conditionalFormatting>
  <conditionalFormatting sqref="U57">
    <cfRule type="cellIs" dxfId="283" priority="284" stopIfTrue="1" operator="equal">
      <formula>"ACEPTABLE"</formula>
    </cfRule>
  </conditionalFormatting>
  <conditionalFormatting sqref="U45 U50:U53 U47:U48">
    <cfRule type="cellIs" dxfId="282" priority="283" stopIfTrue="1" operator="equal">
      <formula>"ACEPTABLE"</formula>
    </cfRule>
  </conditionalFormatting>
  <conditionalFormatting sqref="U54">
    <cfRule type="cellIs" dxfId="281" priority="282" stopIfTrue="1" operator="equal">
      <formula>"ACEPTABLE"</formula>
    </cfRule>
  </conditionalFormatting>
  <conditionalFormatting sqref="U49">
    <cfRule type="cellIs" dxfId="280" priority="281" stopIfTrue="1" operator="equal">
      <formula>"ACEPTABLE"</formula>
    </cfRule>
  </conditionalFormatting>
  <conditionalFormatting sqref="U55">
    <cfRule type="cellIs" dxfId="279" priority="280" stopIfTrue="1" operator="equal">
      <formula>"ACEPTABLE"</formula>
    </cfRule>
  </conditionalFormatting>
  <conditionalFormatting sqref="U56">
    <cfRule type="cellIs" dxfId="278" priority="279" stopIfTrue="1" operator="equal">
      <formula>"ACEPTABLE"</formula>
    </cfRule>
  </conditionalFormatting>
  <conditionalFormatting sqref="U70">
    <cfRule type="cellIs" dxfId="277" priority="278" stopIfTrue="1" operator="equal">
      <formula>"ACEPTABLE"</formula>
    </cfRule>
  </conditionalFormatting>
  <conditionalFormatting sqref="U58 U63:U66 U60:U61">
    <cfRule type="cellIs" dxfId="276" priority="277" stopIfTrue="1" operator="equal">
      <formula>"ACEPTABLE"</formula>
    </cfRule>
  </conditionalFormatting>
  <conditionalFormatting sqref="U67">
    <cfRule type="cellIs" dxfId="275" priority="276" stopIfTrue="1" operator="equal">
      <formula>"ACEPTABLE"</formula>
    </cfRule>
  </conditionalFormatting>
  <conditionalFormatting sqref="U83">
    <cfRule type="cellIs" dxfId="274" priority="275" stopIfTrue="1" operator="equal">
      <formula>"ACEPTABLE"</formula>
    </cfRule>
  </conditionalFormatting>
  <conditionalFormatting sqref="U71 U74 U76:U79">
    <cfRule type="cellIs" dxfId="273" priority="274" stopIfTrue="1" operator="equal">
      <formula>"ACEPTABLE"</formula>
    </cfRule>
  </conditionalFormatting>
  <conditionalFormatting sqref="U80">
    <cfRule type="cellIs" dxfId="272" priority="273" stopIfTrue="1" operator="equal">
      <formula>"ACEPTABLE"</formula>
    </cfRule>
  </conditionalFormatting>
  <conditionalFormatting sqref="U73">
    <cfRule type="cellIs" dxfId="271" priority="272" stopIfTrue="1" operator="equal">
      <formula>"ACEPTABLE"</formula>
    </cfRule>
  </conditionalFormatting>
  <conditionalFormatting sqref="U82">
    <cfRule type="cellIs" dxfId="270" priority="270" stopIfTrue="1" operator="equal">
      <formula>"ACEPTABLE"</formula>
    </cfRule>
  </conditionalFormatting>
  <conditionalFormatting sqref="U75">
    <cfRule type="cellIs" dxfId="269" priority="269" stopIfTrue="1" operator="equal">
      <formula>"ACEPTABLE"</formula>
    </cfRule>
  </conditionalFormatting>
  <conditionalFormatting sqref="U81">
    <cfRule type="cellIs" dxfId="268" priority="271" stopIfTrue="1" operator="equal">
      <formula>"ACEPTABLE"</formula>
    </cfRule>
  </conditionalFormatting>
  <conditionalFormatting sqref="U62">
    <cfRule type="cellIs" dxfId="267" priority="268" stopIfTrue="1" operator="equal">
      <formula>"ACEPTABLE"</formula>
    </cfRule>
  </conditionalFormatting>
  <conditionalFormatting sqref="U96">
    <cfRule type="cellIs" dxfId="266" priority="267" stopIfTrue="1" operator="equal">
      <formula>"ACEPTABLE"</formula>
    </cfRule>
  </conditionalFormatting>
  <conditionalFormatting sqref="U84 U87 U89:U92">
    <cfRule type="cellIs" dxfId="265" priority="266" stopIfTrue="1" operator="equal">
      <formula>"ACEPTABLE"</formula>
    </cfRule>
  </conditionalFormatting>
  <conditionalFormatting sqref="U86">
    <cfRule type="cellIs" dxfId="264" priority="264" stopIfTrue="1" operator="equal">
      <formula>"ACEPTABLE"</formula>
    </cfRule>
  </conditionalFormatting>
  <conditionalFormatting sqref="U94">
    <cfRule type="cellIs" dxfId="263" priority="263" stopIfTrue="1" operator="equal">
      <formula>"ACEPTABLE"</formula>
    </cfRule>
  </conditionalFormatting>
  <conditionalFormatting sqref="U93">
    <cfRule type="cellIs" dxfId="262" priority="265" stopIfTrue="1" operator="equal">
      <formula>"ACEPTABLE"</formula>
    </cfRule>
  </conditionalFormatting>
  <conditionalFormatting sqref="U95">
    <cfRule type="cellIs" dxfId="261" priority="262" stopIfTrue="1" operator="equal">
      <formula>"ACEPTABLE"</formula>
    </cfRule>
  </conditionalFormatting>
  <conditionalFormatting sqref="U88">
    <cfRule type="cellIs" dxfId="260" priority="261" stopIfTrue="1" operator="equal">
      <formula>"ACEPTABLE"</formula>
    </cfRule>
  </conditionalFormatting>
  <conditionalFormatting sqref="U108">
    <cfRule type="cellIs" dxfId="259" priority="260" stopIfTrue="1" operator="equal">
      <formula>"ACEPTABLE"</formula>
    </cfRule>
  </conditionalFormatting>
  <conditionalFormatting sqref="U97 U103:U106 U101 U99">
    <cfRule type="cellIs" dxfId="258" priority="259" stopIfTrue="1" operator="equal">
      <formula>"ACEPTABLE"</formula>
    </cfRule>
  </conditionalFormatting>
  <conditionalFormatting sqref="U107">
    <cfRule type="cellIs" dxfId="257" priority="258" stopIfTrue="1" operator="equal">
      <formula>"ACEPTABLE"</formula>
    </cfRule>
  </conditionalFormatting>
  <conditionalFormatting sqref="U102">
    <cfRule type="cellIs" dxfId="256" priority="257" stopIfTrue="1" operator="equal">
      <formula>"ACEPTABLE"</formula>
    </cfRule>
  </conditionalFormatting>
  <conditionalFormatting sqref="U100">
    <cfRule type="cellIs" dxfId="255" priority="256" stopIfTrue="1" operator="equal">
      <formula>"ACEPTABLE"</formula>
    </cfRule>
  </conditionalFormatting>
  <conditionalFormatting sqref="U118">
    <cfRule type="cellIs" dxfId="254" priority="255" stopIfTrue="1" operator="equal">
      <formula>"ACEPTABLE"</formula>
    </cfRule>
  </conditionalFormatting>
  <conditionalFormatting sqref="U109 U113:U116 U111">
    <cfRule type="cellIs" dxfId="253" priority="254" stopIfTrue="1" operator="equal">
      <formula>"ACEPTABLE"</formula>
    </cfRule>
  </conditionalFormatting>
  <conditionalFormatting sqref="U117">
    <cfRule type="cellIs" dxfId="252" priority="253" stopIfTrue="1" operator="equal">
      <formula>"ACEPTABLE"</formula>
    </cfRule>
  </conditionalFormatting>
  <conditionalFormatting sqref="U128">
    <cfRule type="cellIs" dxfId="251" priority="249" stopIfTrue="1" operator="equal">
      <formula>"ACEPTABLE"</formula>
    </cfRule>
  </conditionalFormatting>
  <conditionalFormatting sqref="U123">
    <cfRule type="cellIs" dxfId="250" priority="248" stopIfTrue="1" operator="equal">
      <formula>"ACEPTABLE"</formula>
    </cfRule>
  </conditionalFormatting>
  <conditionalFormatting sqref="U112">
    <cfRule type="cellIs" dxfId="249" priority="252" stopIfTrue="1" operator="equal">
      <formula>"ACEPTABLE"</formula>
    </cfRule>
  </conditionalFormatting>
  <conditionalFormatting sqref="U129">
    <cfRule type="cellIs" dxfId="248" priority="251" stopIfTrue="1" operator="equal">
      <formula>"ACEPTABLE"</formula>
    </cfRule>
  </conditionalFormatting>
  <conditionalFormatting sqref="U119 U124:U127 U121:U122">
    <cfRule type="cellIs" dxfId="247" priority="250" stopIfTrue="1" operator="equal">
      <formula>"ACEPTABLE"</formula>
    </cfRule>
  </conditionalFormatting>
  <conditionalFormatting sqref="U68">
    <cfRule type="cellIs" dxfId="246" priority="247" stopIfTrue="1" operator="equal">
      <formula>"ACEPTABLE"</formula>
    </cfRule>
  </conditionalFormatting>
  <conditionalFormatting sqref="U69">
    <cfRule type="cellIs" dxfId="245" priority="246" stopIfTrue="1" operator="equal">
      <formula>"ACEPTABLE"</formula>
    </cfRule>
  </conditionalFormatting>
  <conditionalFormatting sqref="U148:U151">
    <cfRule type="cellIs" dxfId="244" priority="236" stopIfTrue="1" operator="equal">
      <formula>"ACEPTABLE"</formula>
    </cfRule>
  </conditionalFormatting>
  <conditionalFormatting sqref="U156 U159 U161:U164">
    <cfRule type="cellIs" dxfId="243" priority="233" stopIfTrue="1" operator="equal">
      <formula>"ACEPTABLE"</formula>
    </cfRule>
  </conditionalFormatting>
  <conditionalFormatting sqref="U165">
    <cfRule type="cellIs" dxfId="242" priority="232" stopIfTrue="1" operator="equal">
      <formula>"ACEPTABLE"</formula>
    </cfRule>
  </conditionalFormatting>
  <conditionalFormatting sqref="U158">
    <cfRule type="cellIs" dxfId="241" priority="231" stopIfTrue="1" operator="equal">
      <formula>"ACEPTABLE"</formula>
    </cfRule>
  </conditionalFormatting>
  <conditionalFormatting sqref="U160">
    <cfRule type="cellIs" dxfId="240" priority="230" stopIfTrue="1" operator="equal">
      <formula>"ACEPTABLE"</formula>
    </cfRule>
  </conditionalFormatting>
  <conditionalFormatting sqref="U177">
    <cfRule type="cellIs" dxfId="239" priority="229" stopIfTrue="1" operator="equal">
      <formula>"ACEPTABLE"</formula>
    </cfRule>
  </conditionalFormatting>
  <conditionalFormatting sqref="U172:U175 U167 U169">
    <cfRule type="cellIs" dxfId="238" priority="228" stopIfTrue="1" operator="equal">
      <formula>"ACEPTABLE"</formula>
    </cfRule>
  </conditionalFormatting>
  <conditionalFormatting sqref="U176">
    <cfRule type="cellIs" dxfId="237" priority="227" stopIfTrue="1" operator="equal">
      <formula>"ACEPTABLE"</formula>
    </cfRule>
  </conditionalFormatting>
  <conditionalFormatting sqref="U187">
    <cfRule type="cellIs" dxfId="236" priority="225" stopIfTrue="1" operator="equal">
      <formula>"ACEPTABLE"</formula>
    </cfRule>
  </conditionalFormatting>
  <conditionalFormatting sqref="U178:U179 U181:U182 U184:U185">
    <cfRule type="cellIs" dxfId="235" priority="224" stopIfTrue="1" operator="equal">
      <formula>"ACEPTABLE"</formula>
    </cfRule>
  </conditionalFormatting>
  <conditionalFormatting sqref="U186">
    <cfRule type="cellIs" dxfId="234" priority="223" stopIfTrue="1" operator="equal">
      <formula>"ACEPTABLE"</formula>
    </cfRule>
  </conditionalFormatting>
  <conditionalFormatting sqref="U180">
    <cfRule type="cellIs" dxfId="233" priority="222" stopIfTrue="1" operator="equal">
      <formula>"ACEPTABLE"</formula>
    </cfRule>
  </conditionalFormatting>
  <conditionalFormatting sqref="U141">
    <cfRule type="cellIs" dxfId="232" priority="221" stopIfTrue="1" operator="equal">
      <formula>"ACEPTABLE"</formula>
    </cfRule>
  </conditionalFormatting>
  <conditionalFormatting sqref="U142">
    <cfRule type="cellIs" dxfId="231" priority="220" stopIfTrue="1" operator="equal">
      <formula>"ACEPTABLE"</formula>
    </cfRule>
  </conditionalFormatting>
  <conditionalFormatting sqref="U143">
    <cfRule type="cellIs" dxfId="230" priority="245" stopIfTrue="1" operator="equal">
      <formula>"ACEPTABLE"</formula>
    </cfRule>
  </conditionalFormatting>
  <conditionalFormatting sqref="U130 U136:U139 U132:U133">
    <cfRule type="cellIs" dxfId="229" priority="244" stopIfTrue="1" operator="equal">
      <formula>"ACEPTABLE"</formula>
    </cfRule>
  </conditionalFormatting>
  <conditionalFormatting sqref="U140">
    <cfRule type="cellIs" dxfId="228" priority="243" stopIfTrue="1" operator="equal">
      <formula>"ACEPTABLE"</formula>
    </cfRule>
  </conditionalFormatting>
  <conditionalFormatting sqref="U155">
    <cfRule type="cellIs" dxfId="227" priority="242" stopIfTrue="1" operator="equal">
      <formula>"ACEPTABLE"</formula>
    </cfRule>
  </conditionalFormatting>
  <conditionalFormatting sqref="U144 U147">
    <cfRule type="cellIs" dxfId="226" priority="241" stopIfTrue="1" operator="equal">
      <formula>"ACEPTABLE"</formula>
    </cfRule>
  </conditionalFormatting>
  <conditionalFormatting sqref="U152">
    <cfRule type="cellIs" dxfId="225" priority="240" stopIfTrue="1" operator="equal">
      <formula>"ACEPTABLE"</formula>
    </cfRule>
  </conditionalFormatting>
  <conditionalFormatting sqref="U146">
    <cfRule type="cellIs" dxfId="224" priority="239" stopIfTrue="1" operator="equal">
      <formula>"ACEPTABLE"</formula>
    </cfRule>
  </conditionalFormatting>
  <conditionalFormatting sqref="U153">
    <cfRule type="cellIs" dxfId="223" priority="238" stopIfTrue="1" operator="equal">
      <formula>"ACEPTABLE"</formula>
    </cfRule>
  </conditionalFormatting>
  <conditionalFormatting sqref="U134">
    <cfRule type="cellIs" dxfId="222" priority="235" stopIfTrue="1" operator="equal">
      <formula>"ACEPTABLE"</formula>
    </cfRule>
  </conditionalFormatting>
  <conditionalFormatting sqref="U154">
    <cfRule type="cellIs" dxfId="221" priority="237" stopIfTrue="1" operator="equal">
      <formula>"ACEPTABLE"</formula>
    </cfRule>
  </conditionalFormatting>
  <conditionalFormatting sqref="U166">
    <cfRule type="cellIs" dxfId="220" priority="234" stopIfTrue="1" operator="equal">
      <formula>"ACEPTABLE"</formula>
    </cfRule>
  </conditionalFormatting>
  <conditionalFormatting sqref="U171">
    <cfRule type="cellIs" dxfId="219" priority="226" stopIfTrue="1" operator="equal">
      <formula>"ACEPTABLE"</formula>
    </cfRule>
  </conditionalFormatting>
  <conditionalFormatting sqref="U170">
    <cfRule type="cellIs" dxfId="218" priority="219" stopIfTrue="1" operator="equal">
      <formula>"ACEPTABLE"</formula>
    </cfRule>
  </conditionalFormatting>
  <conditionalFormatting sqref="U199">
    <cfRule type="cellIs" dxfId="217" priority="218" stopIfTrue="1" operator="equal">
      <formula>"ACEPTABLE"</formula>
    </cfRule>
  </conditionalFormatting>
  <conditionalFormatting sqref="U188 U194:U197 U192 U190">
    <cfRule type="cellIs" dxfId="216" priority="217" stopIfTrue="1" operator="equal">
      <formula>"ACEPTABLE"</formula>
    </cfRule>
  </conditionalFormatting>
  <conditionalFormatting sqref="U198">
    <cfRule type="cellIs" dxfId="215" priority="216" stopIfTrue="1" operator="equal">
      <formula>"ACEPTABLE"</formula>
    </cfRule>
  </conditionalFormatting>
  <conditionalFormatting sqref="U193">
    <cfRule type="cellIs" dxfId="214" priority="215" stopIfTrue="1" operator="equal">
      <formula>"ACEPTABLE"</formula>
    </cfRule>
  </conditionalFormatting>
  <conditionalFormatting sqref="U191">
    <cfRule type="cellIs" dxfId="213" priority="214" stopIfTrue="1" operator="equal">
      <formula>"ACEPTABLE"</formula>
    </cfRule>
  </conditionalFormatting>
  <conditionalFormatting sqref="U488">
    <cfRule type="cellIs" dxfId="212" priority="43" stopIfTrue="1" operator="equal">
      <formula>"ACEPTABLE"</formula>
    </cfRule>
  </conditionalFormatting>
  <conditionalFormatting sqref="U209">
    <cfRule type="cellIs" dxfId="211" priority="213" stopIfTrue="1" operator="equal">
      <formula>"ACEPTABLE"</formula>
    </cfRule>
  </conditionalFormatting>
  <conditionalFormatting sqref="U200 U202:U207">
    <cfRule type="cellIs" dxfId="210" priority="212" stopIfTrue="1" operator="equal">
      <formula>"ACEPTABLE"</formula>
    </cfRule>
  </conditionalFormatting>
  <conditionalFormatting sqref="U208">
    <cfRule type="cellIs" dxfId="209" priority="211" stopIfTrue="1" operator="equal">
      <formula>"ACEPTABLE"</formula>
    </cfRule>
  </conditionalFormatting>
  <conditionalFormatting sqref="U219">
    <cfRule type="cellIs" dxfId="208" priority="210" stopIfTrue="1" operator="equal">
      <formula>"ACEPTABLE"</formula>
    </cfRule>
  </conditionalFormatting>
  <conditionalFormatting sqref="U210 U213:U217">
    <cfRule type="cellIs" dxfId="207" priority="209" stopIfTrue="1" operator="equal">
      <formula>"ACEPTABLE"</formula>
    </cfRule>
  </conditionalFormatting>
  <conditionalFormatting sqref="U218">
    <cfRule type="cellIs" dxfId="206" priority="208" stopIfTrue="1" operator="equal">
      <formula>"ACEPTABLE"</formula>
    </cfRule>
  </conditionalFormatting>
  <conditionalFormatting sqref="U212">
    <cfRule type="cellIs" dxfId="205" priority="207" stopIfTrue="1" operator="equal">
      <formula>"ACEPTABLE"</formula>
    </cfRule>
  </conditionalFormatting>
  <conditionalFormatting sqref="U229">
    <cfRule type="cellIs" dxfId="204" priority="206" stopIfTrue="1" operator="equal">
      <formula>"ACEPTABLE"</formula>
    </cfRule>
  </conditionalFormatting>
  <conditionalFormatting sqref="U220 U223:U227">
    <cfRule type="cellIs" dxfId="203" priority="205" stopIfTrue="1" operator="equal">
      <formula>"ACEPTABLE"</formula>
    </cfRule>
  </conditionalFormatting>
  <conditionalFormatting sqref="U228">
    <cfRule type="cellIs" dxfId="202" priority="204" stopIfTrue="1" operator="equal">
      <formula>"ACEPTABLE"</formula>
    </cfRule>
  </conditionalFormatting>
  <conditionalFormatting sqref="U222">
    <cfRule type="cellIs" dxfId="201" priority="203" stopIfTrue="1" operator="equal">
      <formula>"ACEPTABLE"</formula>
    </cfRule>
  </conditionalFormatting>
  <conditionalFormatting sqref="U245">
    <cfRule type="cellIs" dxfId="200" priority="199" stopIfTrue="1" operator="equal">
      <formula>"ACEPTABLE"</formula>
    </cfRule>
  </conditionalFormatting>
  <conditionalFormatting sqref="U239">
    <cfRule type="cellIs" dxfId="199" priority="202" stopIfTrue="1" operator="equal">
      <formula>"ACEPTABLE"</formula>
    </cfRule>
  </conditionalFormatting>
  <conditionalFormatting sqref="U230 U232:U237">
    <cfRule type="cellIs" dxfId="198" priority="201" stopIfTrue="1" operator="equal">
      <formula>"ACEPTABLE"</formula>
    </cfRule>
  </conditionalFormatting>
  <conditionalFormatting sqref="U238">
    <cfRule type="cellIs" dxfId="197" priority="200" stopIfTrue="1" operator="equal">
      <formula>"ACEPTABLE"</formula>
    </cfRule>
  </conditionalFormatting>
  <conditionalFormatting sqref="U240">
    <cfRule type="cellIs" dxfId="196" priority="198" stopIfTrue="1" operator="equal">
      <formula>"ACEPTABLE"</formula>
    </cfRule>
  </conditionalFormatting>
  <conditionalFormatting sqref="U248">
    <cfRule type="cellIs" dxfId="195" priority="192" stopIfTrue="1" operator="equal">
      <formula>"ACEPTABLE"</formula>
    </cfRule>
  </conditionalFormatting>
  <conditionalFormatting sqref="U242">
    <cfRule type="cellIs" dxfId="194" priority="197" stopIfTrue="1" operator="equal">
      <formula>"ACEPTABLE"</formula>
    </cfRule>
  </conditionalFormatting>
  <conditionalFormatting sqref="U243">
    <cfRule type="cellIs" dxfId="193" priority="196" stopIfTrue="1" operator="equal">
      <formula>"ACEPTABLE"</formula>
    </cfRule>
  </conditionalFormatting>
  <conditionalFormatting sqref="U244">
    <cfRule type="cellIs" dxfId="192" priority="195" stopIfTrue="1" operator="equal">
      <formula>"ACEPTABLE"</formula>
    </cfRule>
  </conditionalFormatting>
  <conditionalFormatting sqref="U246">
    <cfRule type="cellIs" dxfId="191" priority="194" stopIfTrue="1" operator="equal">
      <formula>"ACEPTABLE"</formula>
    </cfRule>
  </conditionalFormatting>
  <conditionalFormatting sqref="U247 U249">
    <cfRule type="cellIs" dxfId="190" priority="193" stopIfTrue="1" operator="equal">
      <formula>"ACEPTABLE"</formula>
    </cfRule>
  </conditionalFormatting>
  <conditionalFormatting sqref="U256">
    <cfRule type="cellIs" dxfId="189" priority="191" stopIfTrue="1" operator="equal">
      <formula>"ACEPTABLE"</formula>
    </cfRule>
  </conditionalFormatting>
  <conditionalFormatting sqref="U250:U251">
    <cfRule type="cellIs" dxfId="188" priority="190" stopIfTrue="1" operator="equal">
      <formula>"ACEPTABLE"</formula>
    </cfRule>
  </conditionalFormatting>
  <conditionalFormatting sqref="U252">
    <cfRule type="cellIs" dxfId="187" priority="189" stopIfTrue="1" operator="equal">
      <formula>"ACEPTABLE"</formula>
    </cfRule>
  </conditionalFormatting>
  <conditionalFormatting sqref="U253">
    <cfRule type="cellIs" dxfId="186" priority="188" stopIfTrue="1" operator="equal">
      <formula>"ACEPTABLE"</formula>
    </cfRule>
  </conditionalFormatting>
  <conditionalFormatting sqref="U254">
    <cfRule type="cellIs" dxfId="185" priority="187" stopIfTrue="1" operator="equal">
      <formula>"ACEPTABLE"</formula>
    </cfRule>
  </conditionalFormatting>
  <conditionalFormatting sqref="U255">
    <cfRule type="cellIs" dxfId="184" priority="186" stopIfTrue="1" operator="equal">
      <formula>"ACEPTABLE"</formula>
    </cfRule>
  </conditionalFormatting>
  <conditionalFormatting sqref="U262">
    <cfRule type="cellIs" dxfId="183" priority="185" stopIfTrue="1" operator="equal">
      <formula>"ACEPTABLE"</formula>
    </cfRule>
  </conditionalFormatting>
  <conditionalFormatting sqref="U257">
    <cfRule type="cellIs" dxfId="182" priority="184" stopIfTrue="1" operator="equal">
      <formula>"ACEPTABLE"</formula>
    </cfRule>
  </conditionalFormatting>
  <conditionalFormatting sqref="U265">
    <cfRule type="cellIs" dxfId="181" priority="178" stopIfTrue="1" operator="equal">
      <formula>"ACEPTABLE"</formula>
    </cfRule>
  </conditionalFormatting>
  <conditionalFormatting sqref="U259">
    <cfRule type="cellIs" dxfId="180" priority="183" stopIfTrue="1" operator="equal">
      <formula>"ACEPTABLE"</formula>
    </cfRule>
  </conditionalFormatting>
  <conditionalFormatting sqref="U260">
    <cfRule type="cellIs" dxfId="179" priority="182" stopIfTrue="1" operator="equal">
      <formula>"ACEPTABLE"</formula>
    </cfRule>
  </conditionalFormatting>
  <conditionalFormatting sqref="U261">
    <cfRule type="cellIs" dxfId="178" priority="181" stopIfTrue="1" operator="equal">
      <formula>"ACEPTABLE"</formula>
    </cfRule>
  </conditionalFormatting>
  <conditionalFormatting sqref="U263">
    <cfRule type="cellIs" dxfId="177" priority="180" stopIfTrue="1" operator="equal">
      <formula>"ACEPTABLE"</formula>
    </cfRule>
  </conditionalFormatting>
  <conditionalFormatting sqref="U264 U266">
    <cfRule type="cellIs" dxfId="176" priority="179" stopIfTrue="1" operator="equal">
      <formula>"ACEPTABLE"</formula>
    </cfRule>
  </conditionalFormatting>
  <conditionalFormatting sqref="U273">
    <cfRule type="cellIs" dxfId="175" priority="177" stopIfTrue="1" operator="equal">
      <formula>"ACEPTABLE"</formula>
    </cfRule>
  </conditionalFormatting>
  <conditionalFormatting sqref="U267:U268">
    <cfRule type="cellIs" dxfId="174" priority="176" stopIfTrue="1" operator="equal">
      <formula>"ACEPTABLE"</formula>
    </cfRule>
  </conditionalFormatting>
  <conditionalFormatting sqref="U269">
    <cfRule type="cellIs" dxfId="173" priority="175" stopIfTrue="1" operator="equal">
      <formula>"ACEPTABLE"</formula>
    </cfRule>
  </conditionalFormatting>
  <conditionalFormatting sqref="U270">
    <cfRule type="cellIs" dxfId="172" priority="174" stopIfTrue="1" operator="equal">
      <formula>"ACEPTABLE"</formula>
    </cfRule>
  </conditionalFormatting>
  <conditionalFormatting sqref="U271">
    <cfRule type="cellIs" dxfId="171" priority="173" stopIfTrue="1" operator="equal">
      <formula>"ACEPTABLE"</formula>
    </cfRule>
  </conditionalFormatting>
  <conditionalFormatting sqref="U272">
    <cfRule type="cellIs" dxfId="170" priority="172" stopIfTrue="1" operator="equal">
      <formula>"ACEPTABLE"</formula>
    </cfRule>
  </conditionalFormatting>
  <conditionalFormatting sqref="U299 U301">
    <cfRule type="cellIs" dxfId="169" priority="168" stopIfTrue="1" operator="equal">
      <formula>"ACEPTABLE"</formula>
    </cfRule>
  </conditionalFormatting>
  <conditionalFormatting sqref="U309">
    <cfRule type="cellIs" dxfId="168" priority="158" stopIfTrue="1" operator="equal">
      <formula>"ACEPTABLE"</formula>
    </cfRule>
  </conditionalFormatting>
  <conditionalFormatting sqref="U285">
    <cfRule type="cellIs" dxfId="167" priority="171" stopIfTrue="1" operator="equal">
      <formula>"ACEPTABLE"</formula>
    </cfRule>
  </conditionalFormatting>
  <conditionalFormatting sqref="U274 U279:U280 U282:U283 U276:U277">
    <cfRule type="cellIs" dxfId="166" priority="170" stopIfTrue="1" operator="equal">
      <formula>"ACEPTABLE"</formula>
    </cfRule>
  </conditionalFormatting>
  <conditionalFormatting sqref="U284">
    <cfRule type="cellIs" dxfId="165" priority="169" stopIfTrue="1" operator="equal">
      <formula>"ACEPTABLE"</formula>
    </cfRule>
  </conditionalFormatting>
  <conditionalFormatting sqref="U298">
    <cfRule type="cellIs" dxfId="164" priority="165" stopIfTrue="1" operator="equal">
      <formula>"ACEPTABLE"</formula>
    </cfRule>
  </conditionalFormatting>
  <conditionalFormatting sqref="U286 U291:U292 U295:U296 U288:U289">
    <cfRule type="cellIs" dxfId="163" priority="164" stopIfTrue="1" operator="equal">
      <formula>"ACEPTABLE"</formula>
    </cfRule>
  </conditionalFormatting>
  <conditionalFormatting sqref="U297">
    <cfRule type="cellIs" dxfId="162" priority="163" stopIfTrue="1" operator="equal">
      <formula>"ACEPTABLE"</formula>
    </cfRule>
  </conditionalFormatting>
  <conditionalFormatting sqref="U290">
    <cfRule type="cellIs" dxfId="161" priority="162" stopIfTrue="1" operator="equal">
      <formula>"ACEPTABLE"</formula>
    </cfRule>
  </conditionalFormatting>
  <conditionalFormatting sqref="U294">
    <cfRule type="cellIs" dxfId="160" priority="161" stopIfTrue="1" operator="equal">
      <formula>"ACEPTABLE"</formula>
    </cfRule>
  </conditionalFormatting>
  <conditionalFormatting sqref="U310">
    <cfRule type="cellIs" dxfId="159" priority="160" stopIfTrue="1" operator="equal">
      <formula>"ACEPTABLE"</formula>
    </cfRule>
  </conditionalFormatting>
  <conditionalFormatting sqref="U303 U305:U307">
    <cfRule type="cellIs" dxfId="158" priority="159" stopIfTrue="1" operator="equal">
      <formula>"ACEPTABLE"</formula>
    </cfRule>
  </conditionalFormatting>
  <conditionalFormatting sqref="U278">
    <cfRule type="cellIs" dxfId="157" priority="167" stopIfTrue="1" operator="equal">
      <formula>"ACEPTABLE"</formula>
    </cfRule>
  </conditionalFormatting>
  <conditionalFormatting sqref="U281">
    <cfRule type="cellIs" dxfId="156" priority="166" stopIfTrue="1" operator="equal">
      <formula>"ACEPTABLE"</formula>
    </cfRule>
  </conditionalFormatting>
  <conditionalFormatting sqref="U302">
    <cfRule type="cellIs" dxfId="155" priority="157" stopIfTrue="1" operator="equal">
      <formula>"ACEPTABLE"</formula>
    </cfRule>
  </conditionalFormatting>
  <conditionalFormatting sqref="U308">
    <cfRule type="cellIs" dxfId="154" priority="156" stopIfTrue="1" operator="equal">
      <formula>"ACEPTABLE"</formula>
    </cfRule>
  </conditionalFormatting>
  <conditionalFormatting sqref="U320">
    <cfRule type="cellIs" dxfId="153" priority="155" stopIfTrue="1" operator="equal">
      <formula>"ACEPTABLE"</formula>
    </cfRule>
  </conditionalFormatting>
  <conditionalFormatting sqref="U311 U313:U318">
    <cfRule type="cellIs" dxfId="152" priority="154" stopIfTrue="1" operator="equal">
      <formula>"ACEPTABLE"</formula>
    </cfRule>
  </conditionalFormatting>
  <conditionalFormatting sqref="U319">
    <cfRule type="cellIs" dxfId="151" priority="153" stopIfTrue="1" operator="equal">
      <formula>"ACEPTABLE"</formula>
    </cfRule>
  </conditionalFormatting>
  <conditionalFormatting sqref="U330">
    <cfRule type="cellIs" dxfId="150" priority="152" stopIfTrue="1" operator="equal">
      <formula>"ACEPTABLE"</formula>
    </cfRule>
  </conditionalFormatting>
  <conditionalFormatting sqref="U321 U324:U328">
    <cfRule type="cellIs" dxfId="149" priority="151" stopIfTrue="1" operator="equal">
      <formula>"ACEPTABLE"</formula>
    </cfRule>
  </conditionalFormatting>
  <conditionalFormatting sqref="U329">
    <cfRule type="cellIs" dxfId="148" priority="150" stopIfTrue="1" operator="equal">
      <formula>"ACEPTABLE"</formula>
    </cfRule>
  </conditionalFormatting>
  <conditionalFormatting sqref="U323">
    <cfRule type="cellIs" dxfId="147" priority="149" stopIfTrue="1" operator="equal">
      <formula>"ACEPTABLE"</formula>
    </cfRule>
  </conditionalFormatting>
  <conditionalFormatting sqref="U340">
    <cfRule type="cellIs" dxfId="146" priority="148" stopIfTrue="1" operator="equal">
      <formula>"ACEPTABLE"</formula>
    </cfRule>
  </conditionalFormatting>
  <conditionalFormatting sqref="U331 U333:U338">
    <cfRule type="cellIs" dxfId="145" priority="147" stopIfTrue="1" operator="equal">
      <formula>"ACEPTABLE"</formula>
    </cfRule>
  </conditionalFormatting>
  <conditionalFormatting sqref="U339">
    <cfRule type="cellIs" dxfId="144" priority="146" stopIfTrue="1" operator="equal">
      <formula>"ACEPTABLE"</formula>
    </cfRule>
  </conditionalFormatting>
  <conditionalFormatting sqref="U350">
    <cfRule type="cellIs" dxfId="143" priority="145" stopIfTrue="1" operator="equal">
      <formula>"ACEPTABLE"</formula>
    </cfRule>
  </conditionalFormatting>
  <conditionalFormatting sqref="U341 U344:U348">
    <cfRule type="cellIs" dxfId="142" priority="144" stopIfTrue="1" operator="equal">
      <formula>"ACEPTABLE"</formula>
    </cfRule>
  </conditionalFormatting>
  <conditionalFormatting sqref="U349">
    <cfRule type="cellIs" dxfId="141" priority="143" stopIfTrue="1" operator="equal">
      <formula>"ACEPTABLE"</formula>
    </cfRule>
  </conditionalFormatting>
  <conditionalFormatting sqref="U343">
    <cfRule type="cellIs" dxfId="140" priority="142" stopIfTrue="1" operator="equal">
      <formula>"ACEPTABLE"</formula>
    </cfRule>
  </conditionalFormatting>
  <conditionalFormatting sqref="U354">
    <cfRule type="cellIs" dxfId="139" priority="139" stopIfTrue="1" operator="equal">
      <formula>"ACEPTABLE"</formula>
    </cfRule>
  </conditionalFormatting>
  <conditionalFormatting sqref="U363">
    <cfRule type="cellIs" dxfId="138" priority="138" stopIfTrue="1" operator="equal">
      <formula>"ACEPTABLE"</formula>
    </cfRule>
  </conditionalFormatting>
  <conditionalFormatting sqref="U353">
    <cfRule type="cellIs" dxfId="137" priority="141" stopIfTrue="1" operator="equal">
      <formula>"ACEPTABLE"</formula>
    </cfRule>
  </conditionalFormatting>
  <conditionalFormatting sqref="U365">
    <cfRule type="cellIs" dxfId="136" priority="140" stopIfTrue="1" operator="equal">
      <formula>"ACEPTABLE"</formula>
    </cfRule>
  </conditionalFormatting>
  <conditionalFormatting sqref="U370">
    <cfRule type="cellIs" dxfId="135" priority="126" stopIfTrue="1" operator="equal">
      <formula>"ACEPTABLE"</formula>
    </cfRule>
  </conditionalFormatting>
  <conditionalFormatting sqref="U351">
    <cfRule type="cellIs" dxfId="134" priority="137" stopIfTrue="1" operator="equal">
      <formula>"ACEPTABLE"</formula>
    </cfRule>
  </conditionalFormatting>
  <conditionalFormatting sqref="U355">
    <cfRule type="cellIs" dxfId="133" priority="136" stopIfTrue="1" operator="equal">
      <formula>"ACEPTABLE"</formula>
    </cfRule>
  </conditionalFormatting>
  <conditionalFormatting sqref="U356">
    <cfRule type="cellIs" dxfId="132" priority="135" stopIfTrue="1" operator="equal">
      <formula>"ACEPTABLE"</formula>
    </cfRule>
  </conditionalFormatting>
  <conditionalFormatting sqref="U367">
    <cfRule type="cellIs" dxfId="131" priority="127" stopIfTrue="1" operator="equal">
      <formula>"ACEPTABLE"</formula>
    </cfRule>
  </conditionalFormatting>
  <conditionalFormatting sqref="U357">
    <cfRule type="cellIs" dxfId="130" priority="134" stopIfTrue="1" operator="equal">
      <formula>"ACEPTABLE"</formula>
    </cfRule>
  </conditionalFormatting>
  <conditionalFormatting sqref="U358">
    <cfRule type="cellIs" dxfId="129" priority="133" stopIfTrue="1" operator="equal">
      <formula>"ACEPTABLE"</formula>
    </cfRule>
  </conditionalFormatting>
  <conditionalFormatting sqref="U359:U360">
    <cfRule type="cellIs" dxfId="128" priority="132" stopIfTrue="1" operator="equal">
      <formula>"ACEPTABLE"</formula>
    </cfRule>
  </conditionalFormatting>
  <conditionalFormatting sqref="U361">
    <cfRule type="cellIs" dxfId="127" priority="131" stopIfTrue="1" operator="equal">
      <formula>"ACEPTABLE"</formula>
    </cfRule>
  </conditionalFormatting>
  <conditionalFormatting sqref="U362">
    <cfRule type="cellIs" dxfId="126" priority="130" stopIfTrue="1" operator="equal">
      <formula>"ACEPTABLE"</formula>
    </cfRule>
  </conditionalFormatting>
  <conditionalFormatting sqref="U364">
    <cfRule type="cellIs" dxfId="125" priority="129" stopIfTrue="1" operator="equal">
      <formula>"ACEPTABLE"</formula>
    </cfRule>
  </conditionalFormatting>
  <conditionalFormatting sqref="U366">
    <cfRule type="cellIs" dxfId="124" priority="128" stopIfTrue="1" operator="equal">
      <formula>"ACEPTABLE"</formula>
    </cfRule>
  </conditionalFormatting>
  <conditionalFormatting sqref="U384">
    <cfRule type="cellIs" dxfId="123" priority="112" stopIfTrue="1" operator="equal">
      <formula>"ACEPTABLE"</formula>
    </cfRule>
  </conditionalFormatting>
  <conditionalFormatting sqref="U371">
    <cfRule type="cellIs" dxfId="122" priority="124" stopIfTrue="1" operator="equal">
      <formula>"ACEPTABLE"</formula>
    </cfRule>
  </conditionalFormatting>
  <conditionalFormatting sqref="U380">
    <cfRule type="cellIs" dxfId="121" priority="123" stopIfTrue="1" operator="equal">
      <formula>"ACEPTABLE"</formula>
    </cfRule>
  </conditionalFormatting>
  <conditionalFormatting sqref="U382">
    <cfRule type="cellIs" dxfId="120" priority="125" stopIfTrue="1" operator="equal">
      <formula>"ACEPTABLE"</formula>
    </cfRule>
  </conditionalFormatting>
  <conditionalFormatting sqref="U368">
    <cfRule type="cellIs" dxfId="119" priority="122" stopIfTrue="1" operator="equal">
      <formula>"ACEPTABLE"</formula>
    </cfRule>
  </conditionalFormatting>
  <conditionalFormatting sqref="U372">
    <cfRule type="cellIs" dxfId="118" priority="121" stopIfTrue="1" operator="equal">
      <formula>"ACEPTABLE"</formula>
    </cfRule>
  </conditionalFormatting>
  <conditionalFormatting sqref="U373">
    <cfRule type="cellIs" dxfId="117" priority="120" stopIfTrue="1" operator="equal">
      <formula>"ACEPTABLE"</formula>
    </cfRule>
  </conditionalFormatting>
  <conditionalFormatting sqref="U374">
    <cfRule type="cellIs" dxfId="116" priority="119" stopIfTrue="1" operator="equal">
      <formula>"ACEPTABLE"</formula>
    </cfRule>
  </conditionalFormatting>
  <conditionalFormatting sqref="U375">
    <cfRule type="cellIs" dxfId="115" priority="118" stopIfTrue="1" operator="equal">
      <formula>"ACEPTABLE"</formula>
    </cfRule>
  </conditionalFormatting>
  <conditionalFormatting sqref="U376:U377">
    <cfRule type="cellIs" dxfId="114" priority="117" stopIfTrue="1" operator="equal">
      <formula>"ACEPTABLE"</formula>
    </cfRule>
  </conditionalFormatting>
  <conditionalFormatting sqref="U378">
    <cfRule type="cellIs" dxfId="113" priority="116" stopIfTrue="1" operator="equal">
      <formula>"ACEPTABLE"</formula>
    </cfRule>
  </conditionalFormatting>
  <conditionalFormatting sqref="U379">
    <cfRule type="cellIs" dxfId="112" priority="115" stopIfTrue="1" operator="equal">
      <formula>"ACEPTABLE"</formula>
    </cfRule>
  </conditionalFormatting>
  <conditionalFormatting sqref="U381">
    <cfRule type="cellIs" dxfId="111" priority="114" stopIfTrue="1" operator="equal">
      <formula>"ACEPTABLE"</formula>
    </cfRule>
  </conditionalFormatting>
  <conditionalFormatting sqref="U383">
    <cfRule type="cellIs" dxfId="110" priority="113" stopIfTrue="1" operator="equal">
      <formula>"ACEPTABLE"</formula>
    </cfRule>
  </conditionalFormatting>
  <conditionalFormatting sqref="U394">
    <cfRule type="cellIs" dxfId="109" priority="111" stopIfTrue="1" operator="equal">
      <formula>"ACEPTABLE"</formula>
    </cfRule>
  </conditionalFormatting>
  <conditionalFormatting sqref="U385 U387:U392">
    <cfRule type="cellIs" dxfId="108" priority="110" stopIfTrue="1" operator="equal">
      <formula>"ACEPTABLE"</formula>
    </cfRule>
  </conditionalFormatting>
  <conditionalFormatting sqref="U393">
    <cfRule type="cellIs" dxfId="107" priority="109" stopIfTrue="1" operator="equal">
      <formula>"ACEPTABLE"</formula>
    </cfRule>
  </conditionalFormatting>
  <conditionalFormatting sqref="U404">
    <cfRule type="cellIs" dxfId="106" priority="108" stopIfTrue="1" operator="equal">
      <formula>"ACEPTABLE"</formula>
    </cfRule>
  </conditionalFormatting>
  <conditionalFormatting sqref="U395 U398:U402">
    <cfRule type="cellIs" dxfId="105" priority="107" stopIfTrue="1" operator="equal">
      <formula>"ACEPTABLE"</formula>
    </cfRule>
  </conditionalFormatting>
  <conditionalFormatting sqref="U403">
    <cfRule type="cellIs" dxfId="104" priority="106" stopIfTrue="1" operator="equal">
      <formula>"ACEPTABLE"</formula>
    </cfRule>
  </conditionalFormatting>
  <conditionalFormatting sqref="U397">
    <cfRule type="cellIs" dxfId="103" priority="105" stopIfTrue="1" operator="equal">
      <formula>"ACEPTABLE"</formula>
    </cfRule>
  </conditionalFormatting>
  <conditionalFormatting sqref="U418">
    <cfRule type="cellIs" dxfId="102" priority="104" stopIfTrue="1" operator="equal">
      <formula>"ACEPTABLE"</formula>
    </cfRule>
  </conditionalFormatting>
  <conditionalFormatting sqref="U408 U413:U414 U410:U411">
    <cfRule type="cellIs" dxfId="101" priority="103" stopIfTrue="1" operator="equal">
      <formula>"ACEPTABLE"</formula>
    </cfRule>
  </conditionalFormatting>
  <conditionalFormatting sqref="U417">
    <cfRule type="cellIs" dxfId="100" priority="102" stopIfTrue="1" operator="equal">
      <formula>"ACEPTABLE"</formula>
    </cfRule>
  </conditionalFormatting>
  <conditionalFormatting sqref="U407">
    <cfRule type="cellIs" dxfId="99" priority="101" stopIfTrue="1" operator="equal">
      <formula>"ACEPTABLE"</formula>
    </cfRule>
  </conditionalFormatting>
  <conditionalFormatting sqref="U405">
    <cfRule type="cellIs" dxfId="98" priority="100" stopIfTrue="1" operator="equal">
      <formula>"ACEPTABLE"</formula>
    </cfRule>
  </conditionalFormatting>
  <conditionalFormatting sqref="U421 U425:U426 U423">
    <cfRule type="cellIs" dxfId="97" priority="95" stopIfTrue="1" operator="equal">
      <formula>"ACEPTABLE"</formula>
    </cfRule>
  </conditionalFormatting>
  <conditionalFormatting sqref="U429">
    <cfRule type="cellIs" dxfId="96" priority="94" stopIfTrue="1" operator="equal">
      <formula>"ACEPTABLE"</formula>
    </cfRule>
  </conditionalFormatting>
  <conditionalFormatting sqref="U419">
    <cfRule type="cellIs" dxfId="95" priority="93" stopIfTrue="1" operator="equal">
      <formula>"ACEPTABLE"</formula>
    </cfRule>
  </conditionalFormatting>
  <conditionalFormatting sqref="U412">
    <cfRule type="cellIs" dxfId="94" priority="99" stopIfTrue="1" operator="equal">
      <formula>"ACEPTABLE"</formula>
    </cfRule>
  </conditionalFormatting>
  <conditionalFormatting sqref="U415">
    <cfRule type="cellIs" dxfId="93" priority="98" stopIfTrue="1" operator="equal">
      <formula>"ACEPTABLE"</formula>
    </cfRule>
  </conditionalFormatting>
  <conditionalFormatting sqref="U416">
    <cfRule type="cellIs" dxfId="92" priority="97" stopIfTrue="1" operator="equal">
      <formula>"ACEPTABLE"</formula>
    </cfRule>
  </conditionalFormatting>
  <conditionalFormatting sqref="U430">
    <cfRule type="cellIs" dxfId="91" priority="96" stopIfTrue="1" operator="equal">
      <formula>"ACEPTABLE"</formula>
    </cfRule>
  </conditionalFormatting>
  <conditionalFormatting sqref="U428">
    <cfRule type="cellIs" dxfId="90" priority="90" stopIfTrue="1" operator="equal">
      <formula>"ACEPTABLE"</formula>
    </cfRule>
  </conditionalFormatting>
  <conditionalFormatting sqref="U409">
    <cfRule type="cellIs" dxfId="89" priority="89" stopIfTrue="1" operator="equal">
      <formula>"ACEPTABLE"</formula>
    </cfRule>
  </conditionalFormatting>
  <conditionalFormatting sqref="U424">
    <cfRule type="cellIs" dxfId="88" priority="92" stopIfTrue="1" operator="equal">
      <formula>"ACEPTABLE"</formula>
    </cfRule>
  </conditionalFormatting>
  <conditionalFormatting sqref="U427">
    <cfRule type="cellIs" dxfId="87" priority="91" stopIfTrue="1" operator="equal">
      <formula>"ACEPTABLE"</formula>
    </cfRule>
  </conditionalFormatting>
  <conditionalFormatting sqref="U422">
    <cfRule type="cellIs" dxfId="86" priority="88" stopIfTrue="1" operator="equal">
      <formula>"ACEPTABLE"</formula>
    </cfRule>
  </conditionalFormatting>
  <conditionalFormatting sqref="U446">
    <cfRule type="cellIs" dxfId="85" priority="87" stopIfTrue="1" operator="equal">
      <formula>"ACEPTABLE"</formula>
    </cfRule>
  </conditionalFormatting>
  <conditionalFormatting sqref="U431 U437:U441 U433">
    <cfRule type="cellIs" dxfId="84" priority="86" stopIfTrue="1" operator="equal">
      <formula>"ACEPTABLE"</formula>
    </cfRule>
  </conditionalFormatting>
  <conditionalFormatting sqref="U442">
    <cfRule type="cellIs" dxfId="83" priority="85" stopIfTrue="1" operator="equal">
      <formula>"ACEPTABLE"</formula>
    </cfRule>
  </conditionalFormatting>
  <conditionalFormatting sqref="U457:U458">
    <cfRule type="cellIs" dxfId="82" priority="84" stopIfTrue="1" operator="equal">
      <formula>"ACEPTABLE"</formula>
    </cfRule>
  </conditionalFormatting>
  <conditionalFormatting sqref="U444">
    <cfRule type="cellIs" dxfId="81" priority="74" stopIfTrue="1" operator="equal">
      <formula>"ACEPTABLE"</formula>
    </cfRule>
  </conditionalFormatting>
  <conditionalFormatting sqref="U454">
    <cfRule type="cellIs" dxfId="80" priority="79" stopIfTrue="1" operator="equal">
      <formula>"ACEPTABLE"</formula>
    </cfRule>
  </conditionalFormatting>
  <conditionalFormatting sqref="U460">
    <cfRule type="cellIs" dxfId="79" priority="83" stopIfTrue="1" operator="equal">
      <formula>"ACEPTABLE"</formula>
    </cfRule>
  </conditionalFormatting>
  <conditionalFormatting sqref="U449">
    <cfRule type="cellIs" dxfId="78" priority="82" stopIfTrue="1" operator="equal">
      <formula>"ACEPTABLE"</formula>
    </cfRule>
  </conditionalFormatting>
  <conditionalFormatting sqref="U463">
    <cfRule type="cellIs" dxfId="77" priority="81" stopIfTrue="1" operator="equal">
      <formula>"ACEPTABLE"</formula>
    </cfRule>
  </conditionalFormatting>
  <conditionalFormatting sqref="U453">
    <cfRule type="cellIs" dxfId="76" priority="80" stopIfTrue="1" operator="equal">
      <formula>"ACEPTABLE"</formula>
    </cfRule>
  </conditionalFormatting>
  <conditionalFormatting sqref="U434">
    <cfRule type="cellIs" dxfId="75" priority="78" stopIfTrue="1" operator="equal">
      <formula>"ACEPTABLE"</formula>
    </cfRule>
  </conditionalFormatting>
  <conditionalFormatting sqref="U436">
    <cfRule type="cellIs" dxfId="74" priority="77" stopIfTrue="1" operator="equal">
      <formula>"ACEPTABLE"</formula>
    </cfRule>
  </conditionalFormatting>
  <conditionalFormatting sqref="U435">
    <cfRule type="cellIs" dxfId="73" priority="76" stopIfTrue="1" operator="equal">
      <formula>"ACEPTABLE"</formula>
    </cfRule>
  </conditionalFormatting>
  <conditionalFormatting sqref="U443">
    <cfRule type="cellIs" dxfId="72" priority="75" stopIfTrue="1" operator="equal">
      <formula>"ACEPTABLE"</formula>
    </cfRule>
  </conditionalFormatting>
  <conditionalFormatting sqref="U445">
    <cfRule type="cellIs" dxfId="71" priority="73" stopIfTrue="1" operator="equal">
      <formula>"ACEPTABLE"</formula>
    </cfRule>
  </conditionalFormatting>
  <conditionalFormatting sqref="U447">
    <cfRule type="cellIs" dxfId="70" priority="72" stopIfTrue="1" operator="equal">
      <formula>"ACEPTABLE"</formula>
    </cfRule>
  </conditionalFormatting>
  <conditionalFormatting sqref="U450">
    <cfRule type="cellIs" dxfId="69" priority="71" stopIfTrue="1" operator="equal">
      <formula>"ACEPTABLE"</formula>
    </cfRule>
  </conditionalFormatting>
  <conditionalFormatting sqref="U451">
    <cfRule type="cellIs" dxfId="68" priority="70" stopIfTrue="1" operator="equal">
      <formula>"ACEPTABLE"</formula>
    </cfRule>
  </conditionalFormatting>
  <conditionalFormatting sqref="U452">
    <cfRule type="cellIs" dxfId="67" priority="69" stopIfTrue="1" operator="equal">
      <formula>"ACEPTABLE"</formula>
    </cfRule>
  </conditionalFormatting>
  <conditionalFormatting sqref="U455">
    <cfRule type="cellIs" dxfId="66" priority="68" stopIfTrue="1" operator="equal">
      <formula>"ACEPTABLE"</formula>
    </cfRule>
  </conditionalFormatting>
  <conditionalFormatting sqref="U456">
    <cfRule type="cellIs" dxfId="65" priority="67" stopIfTrue="1" operator="equal">
      <formula>"ACEPTABLE"</formula>
    </cfRule>
  </conditionalFormatting>
  <conditionalFormatting sqref="U461:U462">
    <cfRule type="cellIs" dxfId="64" priority="66" stopIfTrue="1" operator="equal">
      <formula>"ACEPTABLE"</formula>
    </cfRule>
  </conditionalFormatting>
  <conditionalFormatting sqref="U459">
    <cfRule type="cellIs" dxfId="63" priority="65" stopIfTrue="1" operator="equal">
      <formula>"ACEPTABLE"</formula>
    </cfRule>
  </conditionalFormatting>
  <conditionalFormatting sqref="U467">
    <cfRule type="cellIs" dxfId="62" priority="64" stopIfTrue="1" operator="equal">
      <formula>"ACEPTABLE"</formula>
    </cfRule>
  </conditionalFormatting>
  <conditionalFormatting sqref="U464">
    <cfRule type="cellIs" dxfId="61" priority="63" stopIfTrue="1" operator="equal">
      <formula>"ACEPTABLE"</formula>
    </cfRule>
  </conditionalFormatting>
  <conditionalFormatting sqref="U465">
    <cfRule type="cellIs" dxfId="60" priority="62" stopIfTrue="1" operator="equal">
      <formula>"ACEPTABLE"</formula>
    </cfRule>
  </conditionalFormatting>
  <conditionalFormatting sqref="U466">
    <cfRule type="cellIs" dxfId="59" priority="61" stopIfTrue="1" operator="equal">
      <formula>"ACEPTABLE"</formula>
    </cfRule>
  </conditionalFormatting>
  <conditionalFormatting sqref="U478:U479">
    <cfRule type="cellIs" dxfId="58" priority="60" stopIfTrue="1" operator="equal">
      <formula>"ACEPTABLE"</formula>
    </cfRule>
  </conditionalFormatting>
  <conditionalFormatting sqref="U475">
    <cfRule type="cellIs" dxfId="57" priority="55" stopIfTrue="1" operator="equal">
      <formula>"ACEPTABLE"</formula>
    </cfRule>
  </conditionalFormatting>
  <conditionalFormatting sqref="U481">
    <cfRule type="cellIs" dxfId="56" priority="59" stopIfTrue="1" operator="equal">
      <formula>"ACEPTABLE"</formula>
    </cfRule>
  </conditionalFormatting>
  <conditionalFormatting sqref="U470">
    <cfRule type="cellIs" dxfId="55" priority="58" stopIfTrue="1" operator="equal">
      <formula>"ACEPTABLE"</formula>
    </cfRule>
  </conditionalFormatting>
  <conditionalFormatting sqref="U484">
    <cfRule type="cellIs" dxfId="54" priority="57" stopIfTrue="1" operator="equal">
      <formula>"ACEPTABLE"</formula>
    </cfRule>
  </conditionalFormatting>
  <conditionalFormatting sqref="U474">
    <cfRule type="cellIs" dxfId="53" priority="56" stopIfTrue="1" operator="equal">
      <formula>"ACEPTABLE"</formula>
    </cfRule>
  </conditionalFormatting>
  <conditionalFormatting sqref="U468">
    <cfRule type="cellIs" dxfId="52" priority="54" stopIfTrue="1" operator="equal">
      <formula>"ACEPTABLE"</formula>
    </cfRule>
  </conditionalFormatting>
  <conditionalFormatting sqref="U471">
    <cfRule type="cellIs" dxfId="51" priority="53" stopIfTrue="1" operator="equal">
      <formula>"ACEPTABLE"</formula>
    </cfRule>
  </conditionalFormatting>
  <conditionalFormatting sqref="U472">
    <cfRule type="cellIs" dxfId="50" priority="52" stopIfTrue="1" operator="equal">
      <formula>"ACEPTABLE"</formula>
    </cfRule>
  </conditionalFormatting>
  <conditionalFormatting sqref="U473">
    <cfRule type="cellIs" dxfId="49" priority="51" stopIfTrue="1" operator="equal">
      <formula>"ACEPTABLE"</formula>
    </cfRule>
  </conditionalFormatting>
  <conditionalFormatting sqref="U476">
    <cfRule type="cellIs" dxfId="48" priority="50" stopIfTrue="1" operator="equal">
      <formula>"ACEPTABLE"</formula>
    </cfRule>
  </conditionalFormatting>
  <conditionalFormatting sqref="U477">
    <cfRule type="cellIs" dxfId="47" priority="49" stopIfTrue="1" operator="equal">
      <formula>"ACEPTABLE"</formula>
    </cfRule>
  </conditionalFormatting>
  <conditionalFormatting sqref="U482:U483">
    <cfRule type="cellIs" dxfId="46" priority="48" stopIfTrue="1" operator="equal">
      <formula>"ACEPTABLE"</formula>
    </cfRule>
  </conditionalFormatting>
  <conditionalFormatting sqref="U480">
    <cfRule type="cellIs" dxfId="45" priority="47" stopIfTrue="1" operator="equal">
      <formula>"ACEPTABLE"</formula>
    </cfRule>
  </conditionalFormatting>
  <conditionalFormatting sqref="U489">
    <cfRule type="cellIs" dxfId="44" priority="46" stopIfTrue="1" operator="equal">
      <formula>"ACEPTABLE"</formula>
    </cfRule>
  </conditionalFormatting>
  <conditionalFormatting sqref="U485">
    <cfRule type="cellIs" dxfId="43" priority="45" stopIfTrue="1" operator="equal">
      <formula>"ACEPTABLE"</formula>
    </cfRule>
  </conditionalFormatting>
  <conditionalFormatting sqref="U486">
    <cfRule type="cellIs" dxfId="42" priority="44" stopIfTrue="1" operator="equal">
      <formula>"ACEPTABLE"</formula>
    </cfRule>
  </conditionalFormatting>
  <conditionalFormatting sqref="U25">
    <cfRule type="cellIs" dxfId="41" priority="42" stopIfTrue="1" operator="equal">
      <formula>"ACEPTABLE"</formula>
    </cfRule>
  </conditionalFormatting>
  <conditionalFormatting sqref="U35">
    <cfRule type="cellIs" dxfId="40" priority="41" stopIfTrue="1" operator="equal">
      <formula>"ACEPTABLE"</formula>
    </cfRule>
  </conditionalFormatting>
  <conditionalFormatting sqref="U46">
    <cfRule type="cellIs" dxfId="39" priority="40" stopIfTrue="1" operator="equal">
      <formula>"ACEPTABLE"</formula>
    </cfRule>
  </conditionalFormatting>
  <conditionalFormatting sqref="U59">
    <cfRule type="cellIs" dxfId="38" priority="39" stopIfTrue="1" operator="equal">
      <formula>"ACEPTABLE"</formula>
    </cfRule>
  </conditionalFormatting>
  <conditionalFormatting sqref="U72">
    <cfRule type="cellIs" dxfId="37" priority="38" stopIfTrue="1" operator="equal">
      <formula>"ACEPTABLE"</formula>
    </cfRule>
  </conditionalFormatting>
  <conditionalFormatting sqref="U85">
    <cfRule type="cellIs" dxfId="36" priority="37" stopIfTrue="1" operator="equal">
      <formula>"ACEPTABLE"</formula>
    </cfRule>
  </conditionalFormatting>
  <conditionalFormatting sqref="U98">
    <cfRule type="cellIs" dxfId="35" priority="36" stopIfTrue="1" operator="equal">
      <formula>"ACEPTABLE"</formula>
    </cfRule>
  </conditionalFormatting>
  <conditionalFormatting sqref="U110">
    <cfRule type="cellIs" dxfId="34" priority="35" stopIfTrue="1" operator="equal">
      <formula>"ACEPTABLE"</formula>
    </cfRule>
  </conditionalFormatting>
  <conditionalFormatting sqref="U120">
    <cfRule type="cellIs" dxfId="33" priority="34" stopIfTrue="1" operator="equal">
      <formula>"ACEPTABLE"</formula>
    </cfRule>
  </conditionalFormatting>
  <conditionalFormatting sqref="U131">
    <cfRule type="cellIs" dxfId="32" priority="33" stopIfTrue="1" operator="equal">
      <formula>"ACEPTABLE"</formula>
    </cfRule>
  </conditionalFormatting>
  <conditionalFormatting sqref="U135">
    <cfRule type="cellIs" dxfId="31" priority="32" stopIfTrue="1" operator="equal">
      <formula>"ACEPTABLE"</formula>
    </cfRule>
  </conditionalFormatting>
  <conditionalFormatting sqref="U157">
    <cfRule type="cellIs" dxfId="30" priority="31" stopIfTrue="1" operator="equal">
      <formula>"ACEPTABLE"</formula>
    </cfRule>
  </conditionalFormatting>
  <conditionalFormatting sqref="U183">
    <cfRule type="cellIs" dxfId="29" priority="30" stopIfTrue="1" operator="equal">
      <formula>"ACEPTABLE"</formula>
    </cfRule>
  </conditionalFormatting>
  <conditionalFormatting sqref="U293">
    <cfRule type="cellIs" dxfId="28" priority="29" stopIfTrue="1" operator="equal">
      <formula>"ACEPTABLE"</formula>
    </cfRule>
  </conditionalFormatting>
  <conditionalFormatting sqref="U304">
    <cfRule type="cellIs" dxfId="27" priority="28" stopIfTrue="1" operator="equal">
      <formula>"ACEPTABLE"</formula>
    </cfRule>
  </conditionalFormatting>
  <conditionalFormatting sqref="U487">
    <cfRule type="cellIs" dxfId="26" priority="27" stopIfTrue="1" operator="equal">
      <formula>"ACEPTABLE"</formula>
    </cfRule>
  </conditionalFormatting>
  <conditionalFormatting sqref="U15">
    <cfRule type="cellIs" dxfId="25" priority="26" stopIfTrue="1" operator="equal">
      <formula>"ACEPTABLE"</formula>
    </cfRule>
  </conditionalFormatting>
  <conditionalFormatting sqref="U145">
    <cfRule type="cellIs" dxfId="24" priority="25" stopIfTrue="1" operator="equal">
      <formula>"ACEPTABLE"</formula>
    </cfRule>
  </conditionalFormatting>
  <conditionalFormatting sqref="U168">
    <cfRule type="cellIs" dxfId="23" priority="24" stopIfTrue="1" operator="equal">
      <formula>"ACEPTABLE"</formula>
    </cfRule>
  </conditionalFormatting>
  <conditionalFormatting sqref="U189">
    <cfRule type="cellIs" dxfId="22" priority="23" stopIfTrue="1" operator="equal">
      <formula>"ACEPTABLE"</formula>
    </cfRule>
  </conditionalFormatting>
  <conditionalFormatting sqref="U201">
    <cfRule type="cellIs" dxfId="21" priority="22" stopIfTrue="1" operator="equal">
      <formula>"ACEPTABLE"</formula>
    </cfRule>
  </conditionalFormatting>
  <conditionalFormatting sqref="U211">
    <cfRule type="cellIs" dxfId="20" priority="21" stopIfTrue="1" operator="equal">
      <formula>"ACEPTABLE"</formula>
    </cfRule>
  </conditionalFormatting>
  <conditionalFormatting sqref="U221">
    <cfRule type="cellIs" dxfId="19" priority="20" stopIfTrue="1" operator="equal">
      <formula>"ACEPTABLE"</formula>
    </cfRule>
  </conditionalFormatting>
  <conditionalFormatting sqref="U231">
    <cfRule type="cellIs" dxfId="18" priority="19" stopIfTrue="1" operator="equal">
      <formula>"ACEPTABLE"</formula>
    </cfRule>
  </conditionalFormatting>
  <conditionalFormatting sqref="U241">
    <cfRule type="cellIs" dxfId="17" priority="18" stopIfTrue="1" operator="equal">
      <formula>"ACEPTABLE"</formula>
    </cfRule>
  </conditionalFormatting>
  <conditionalFormatting sqref="U258">
    <cfRule type="cellIs" dxfId="16" priority="17" stopIfTrue="1" operator="equal">
      <formula>"ACEPTABLE"</formula>
    </cfRule>
  </conditionalFormatting>
  <conditionalFormatting sqref="U275">
    <cfRule type="cellIs" dxfId="15" priority="16" stopIfTrue="1" operator="equal">
      <formula>"ACEPTABLE"</formula>
    </cfRule>
  </conditionalFormatting>
  <conditionalFormatting sqref="U287">
    <cfRule type="cellIs" dxfId="14" priority="15" stopIfTrue="1" operator="equal">
      <formula>"ACEPTABLE"</formula>
    </cfRule>
  </conditionalFormatting>
  <conditionalFormatting sqref="U300">
    <cfRule type="cellIs" dxfId="13" priority="14" stopIfTrue="1" operator="equal">
      <formula>"ACEPTABLE"</formula>
    </cfRule>
  </conditionalFormatting>
  <conditionalFormatting sqref="U312">
    <cfRule type="cellIs" dxfId="12" priority="13" stopIfTrue="1" operator="equal">
      <formula>"ACEPTABLE"</formula>
    </cfRule>
  </conditionalFormatting>
  <conditionalFormatting sqref="U322">
    <cfRule type="cellIs" dxfId="11" priority="12" stopIfTrue="1" operator="equal">
      <formula>"ACEPTABLE"</formula>
    </cfRule>
  </conditionalFormatting>
  <conditionalFormatting sqref="U332">
    <cfRule type="cellIs" dxfId="10" priority="11" stopIfTrue="1" operator="equal">
      <formula>"ACEPTABLE"</formula>
    </cfRule>
  </conditionalFormatting>
  <conditionalFormatting sqref="U342">
    <cfRule type="cellIs" dxfId="9" priority="10" stopIfTrue="1" operator="equal">
      <formula>"ACEPTABLE"</formula>
    </cfRule>
  </conditionalFormatting>
  <conditionalFormatting sqref="U352">
    <cfRule type="cellIs" dxfId="8" priority="9" stopIfTrue="1" operator="equal">
      <formula>"ACEPTABLE"</formula>
    </cfRule>
  </conditionalFormatting>
  <conditionalFormatting sqref="U369">
    <cfRule type="cellIs" dxfId="7" priority="8" stopIfTrue="1" operator="equal">
      <formula>"ACEPTABLE"</formula>
    </cfRule>
  </conditionalFormatting>
  <conditionalFormatting sqref="U386">
    <cfRule type="cellIs" dxfId="6" priority="7" stopIfTrue="1" operator="equal">
      <formula>"ACEPTABLE"</formula>
    </cfRule>
  </conditionalFormatting>
  <conditionalFormatting sqref="U396">
    <cfRule type="cellIs" dxfId="5" priority="6" stopIfTrue="1" operator="equal">
      <formula>"ACEPTABLE"</formula>
    </cfRule>
  </conditionalFormatting>
  <conditionalFormatting sqref="U406">
    <cfRule type="cellIs" dxfId="4" priority="5" stopIfTrue="1" operator="equal">
      <formula>"ACEPTABLE"</formula>
    </cfRule>
  </conditionalFormatting>
  <conditionalFormatting sqref="U420">
    <cfRule type="cellIs" dxfId="3" priority="4" stopIfTrue="1" operator="equal">
      <formula>"ACEPTABLE"</formula>
    </cfRule>
  </conditionalFormatting>
  <conditionalFormatting sqref="U432">
    <cfRule type="cellIs" dxfId="2" priority="3" stopIfTrue="1" operator="equal">
      <formula>"ACEPTABLE"</formula>
    </cfRule>
  </conditionalFormatting>
  <conditionalFormatting sqref="U448">
    <cfRule type="cellIs" dxfId="1" priority="2" stopIfTrue="1" operator="equal">
      <formula>"ACEPTABLE"</formula>
    </cfRule>
  </conditionalFormatting>
  <conditionalFormatting sqref="U469">
    <cfRule type="cellIs" dxfId="0" priority="1" stopIfTrue="1" operator="equal">
      <formula>"ACEPTABLE"</formula>
    </cfRule>
  </conditionalFormatting>
  <dataValidations count="6">
    <dataValidation type="list" allowBlank="1" showInputMessage="1" showErrorMessage="1" sqref="D14:D489 IZ14:IZ489 SV14:SV489 ACR14:ACR489 AMN14:AMN489 AWJ14:AWJ489 BGF14:BGF489 BQB14:BQB489 BZX14:BZX489 CJT14:CJT489 CTP14:CTP489 DDL14:DDL489 DNH14:DNH489 DXD14:DXD489 EGZ14:EGZ489 EQV14:EQV489 FAR14:FAR489 FKN14:FKN489 FUJ14:FUJ489 GEF14:GEF489 GOB14:GOB489 GXX14:GXX489 HHT14:HHT489 HRP14:HRP489 IBL14:IBL489 ILH14:ILH489 IVD14:IVD489 JEZ14:JEZ489 JOV14:JOV489 JYR14:JYR489 KIN14:KIN489 KSJ14:KSJ489 LCF14:LCF489 LMB14:LMB489 LVX14:LVX489 MFT14:MFT489 MPP14:MPP489 MZL14:MZL489 NJH14:NJH489 NTD14:NTD489 OCZ14:OCZ489 OMV14:OMV489 OWR14:OWR489 PGN14:PGN489 PQJ14:PQJ489 QAF14:QAF489 QKB14:QKB489 QTX14:QTX489 RDT14:RDT489 RNP14:RNP489 RXL14:RXL489 SHH14:SHH489 SRD14:SRD489 TAZ14:TAZ489 TKV14:TKV489 TUR14:TUR489 UEN14:UEN489 UOJ14:UOJ489 UYF14:UYF489 VIB14:VIB489 VRX14:VRX489 WBT14:WBT489 WLP14:WLP489 WVL14:WVL489 D65550:D66025 IZ65550:IZ66025 SV65550:SV66025 ACR65550:ACR66025 AMN65550:AMN66025 AWJ65550:AWJ66025 BGF65550:BGF66025 BQB65550:BQB66025 BZX65550:BZX66025 CJT65550:CJT66025 CTP65550:CTP66025 DDL65550:DDL66025 DNH65550:DNH66025 DXD65550:DXD66025 EGZ65550:EGZ66025 EQV65550:EQV66025 FAR65550:FAR66025 FKN65550:FKN66025 FUJ65550:FUJ66025 GEF65550:GEF66025 GOB65550:GOB66025 GXX65550:GXX66025 HHT65550:HHT66025 HRP65550:HRP66025 IBL65550:IBL66025 ILH65550:ILH66025 IVD65550:IVD66025 JEZ65550:JEZ66025 JOV65550:JOV66025 JYR65550:JYR66025 KIN65550:KIN66025 KSJ65550:KSJ66025 LCF65550:LCF66025 LMB65550:LMB66025 LVX65550:LVX66025 MFT65550:MFT66025 MPP65550:MPP66025 MZL65550:MZL66025 NJH65550:NJH66025 NTD65550:NTD66025 OCZ65550:OCZ66025 OMV65550:OMV66025 OWR65550:OWR66025 PGN65550:PGN66025 PQJ65550:PQJ66025 QAF65550:QAF66025 QKB65550:QKB66025 QTX65550:QTX66025 RDT65550:RDT66025 RNP65550:RNP66025 RXL65550:RXL66025 SHH65550:SHH66025 SRD65550:SRD66025 TAZ65550:TAZ66025 TKV65550:TKV66025 TUR65550:TUR66025 UEN65550:UEN66025 UOJ65550:UOJ66025 UYF65550:UYF66025 VIB65550:VIB66025 VRX65550:VRX66025 WBT65550:WBT66025 WLP65550:WLP66025 WVL65550:WVL66025 D131086:D131561 IZ131086:IZ131561 SV131086:SV131561 ACR131086:ACR131561 AMN131086:AMN131561 AWJ131086:AWJ131561 BGF131086:BGF131561 BQB131086:BQB131561 BZX131086:BZX131561 CJT131086:CJT131561 CTP131086:CTP131561 DDL131086:DDL131561 DNH131086:DNH131561 DXD131086:DXD131561 EGZ131086:EGZ131561 EQV131086:EQV131561 FAR131086:FAR131561 FKN131086:FKN131561 FUJ131086:FUJ131561 GEF131086:GEF131561 GOB131086:GOB131561 GXX131086:GXX131561 HHT131086:HHT131561 HRP131086:HRP131561 IBL131086:IBL131561 ILH131086:ILH131561 IVD131086:IVD131561 JEZ131086:JEZ131561 JOV131086:JOV131561 JYR131086:JYR131561 KIN131086:KIN131561 KSJ131086:KSJ131561 LCF131086:LCF131561 LMB131086:LMB131561 LVX131086:LVX131561 MFT131086:MFT131561 MPP131086:MPP131561 MZL131086:MZL131561 NJH131086:NJH131561 NTD131086:NTD131561 OCZ131086:OCZ131561 OMV131086:OMV131561 OWR131086:OWR131561 PGN131086:PGN131561 PQJ131086:PQJ131561 QAF131086:QAF131561 QKB131086:QKB131561 QTX131086:QTX131561 RDT131086:RDT131561 RNP131086:RNP131561 RXL131086:RXL131561 SHH131086:SHH131561 SRD131086:SRD131561 TAZ131086:TAZ131561 TKV131086:TKV131561 TUR131086:TUR131561 UEN131086:UEN131561 UOJ131086:UOJ131561 UYF131086:UYF131561 VIB131086:VIB131561 VRX131086:VRX131561 WBT131086:WBT131561 WLP131086:WLP131561 WVL131086:WVL131561 D196622:D197097 IZ196622:IZ197097 SV196622:SV197097 ACR196622:ACR197097 AMN196622:AMN197097 AWJ196622:AWJ197097 BGF196622:BGF197097 BQB196622:BQB197097 BZX196622:BZX197097 CJT196622:CJT197097 CTP196622:CTP197097 DDL196622:DDL197097 DNH196622:DNH197097 DXD196622:DXD197097 EGZ196622:EGZ197097 EQV196622:EQV197097 FAR196622:FAR197097 FKN196622:FKN197097 FUJ196622:FUJ197097 GEF196622:GEF197097 GOB196622:GOB197097 GXX196622:GXX197097 HHT196622:HHT197097 HRP196622:HRP197097 IBL196622:IBL197097 ILH196622:ILH197097 IVD196622:IVD197097 JEZ196622:JEZ197097 JOV196622:JOV197097 JYR196622:JYR197097 KIN196622:KIN197097 KSJ196622:KSJ197097 LCF196622:LCF197097 LMB196622:LMB197097 LVX196622:LVX197097 MFT196622:MFT197097 MPP196622:MPP197097 MZL196622:MZL197097 NJH196622:NJH197097 NTD196622:NTD197097 OCZ196622:OCZ197097 OMV196622:OMV197097 OWR196622:OWR197097 PGN196622:PGN197097 PQJ196622:PQJ197097 QAF196622:QAF197097 QKB196622:QKB197097 QTX196622:QTX197097 RDT196622:RDT197097 RNP196622:RNP197097 RXL196622:RXL197097 SHH196622:SHH197097 SRD196622:SRD197097 TAZ196622:TAZ197097 TKV196622:TKV197097 TUR196622:TUR197097 UEN196622:UEN197097 UOJ196622:UOJ197097 UYF196622:UYF197097 VIB196622:VIB197097 VRX196622:VRX197097 WBT196622:WBT197097 WLP196622:WLP197097 WVL196622:WVL197097 D262158:D262633 IZ262158:IZ262633 SV262158:SV262633 ACR262158:ACR262633 AMN262158:AMN262633 AWJ262158:AWJ262633 BGF262158:BGF262633 BQB262158:BQB262633 BZX262158:BZX262633 CJT262158:CJT262633 CTP262158:CTP262633 DDL262158:DDL262633 DNH262158:DNH262633 DXD262158:DXD262633 EGZ262158:EGZ262633 EQV262158:EQV262633 FAR262158:FAR262633 FKN262158:FKN262633 FUJ262158:FUJ262633 GEF262158:GEF262633 GOB262158:GOB262633 GXX262158:GXX262633 HHT262158:HHT262633 HRP262158:HRP262633 IBL262158:IBL262633 ILH262158:ILH262633 IVD262158:IVD262633 JEZ262158:JEZ262633 JOV262158:JOV262633 JYR262158:JYR262633 KIN262158:KIN262633 KSJ262158:KSJ262633 LCF262158:LCF262633 LMB262158:LMB262633 LVX262158:LVX262633 MFT262158:MFT262633 MPP262158:MPP262633 MZL262158:MZL262633 NJH262158:NJH262633 NTD262158:NTD262633 OCZ262158:OCZ262633 OMV262158:OMV262633 OWR262158:OWR262633 PGN262158:PGN262633 PQJ262158:PQJ262633 QAF262158:QAF262633 QKB262158:QKB262633 QTX262158:QTX262633 RDT262158:RDT262633 RNP262158:RNP262633 RXL262158:RXL262633 SHH262158:SHH262633 SRD262158:SRD262633 TAZ262158:TAZ262633 TKV262158:TKV262633 TUR262158:TUR262633 UEN262158:UEN262633 UOJ262158:UOJ262633 UYF262158:UYF262633 VIB262158:VIB262633 VRX262158:VRX262633 WBT262158:WBT262633 WLP262158:WLP262633 WVL262158:WVL262633 D327694:D328169 IZ327694:IZ328169 SV327694:SV328169 ACR327694:ACR328169 AMN327694:AMN328169 AWJ327694:AWJ328169 BGF327694:BGF328169 BQB327694:BQB328169 BZX327694:BZX328169 CJT327694:CJT328169 CTP327694:CTP328169 DDL327694:DDL328169 DNH327694:DNH328169 DXD327694:DXD328169 EGZ327694:EGZ328169 EQV327694:EQV328169 FAR327694:FAR328169 FKN327694:FKN328169 FUJ327694:FUJ328169 GEF327694:GEF328169 GOB327694:GOB328169 GXX327694:GXX328169 HHT327694:HHT328169 HRP327694:HRP328169 IBL327694:IBL328169 ILH327694:ILH328169 IVD327694:IVD328169 JEZ327694:JEZ328169 JOV327694:JOV328169 JYR327694:JYR328169 KIN327694:KIN328169 KSJ327694:KSJ328169 LCF327694:LCF328169 LMB327694:LMB328169 LVX327694:LVX328169 MFT327694:MFT328169 MPP327694:MPP328169 MZL327694:MZL328169 NJH327694:NJH328169 NTD327694:NTD328169 OCZ327694:OCZ328169 OMV327694:OMV328169 OWR327694:OWR328169 PGN327694:PGN328169 PQJ327694:PQJ328169 QAF327694:QAF328169 QKB327694:QKB328169 QTX327694:QTX328169 RDT327694:RDT328169 RNP327694:RNP328169 RXL327694:RXL328169 SHH327694:SHH328169 SRD327694:SRD328169 TAZ327694:TAZ328169 TKV327694:TKV328169 TUR327694:TUR328169 UEN327694:UEN328169 UOJ327694:UOJ328169 UYF327694:UYF328169 VIB327694:VIB328169 VRX327694:VRX328169 WBT327694:WBT328169 WLP327694:WLP328169 WVL327694:WVL328169 D393230:D393705 IZ393230:IZ393705 SV393230:SV393705 ACR393230:ACR393705 AMN393230:AMN393705 AWJ393230:AWJ393705 BGF393230:BGF393705 BQB393230:BQB393705 BZX393230:BZX393705 CJT393230:CJT393705 CTP393230:CTP393705 DDL393230:DDL393705 DNH393230:DNH393705 DXD393230:DXD393705 EGZ393230:EGZ393705 EQV393230:EQV393705 FAR393230:FAR393705 FKN393230:FKN393705 FUJ393230:FUJ393705 GEF393230:GEF393705 GOB393230:GOB393705 GXX393230:GXX393705 HHT393230:HHT393705 HRP393230:HRP393705 IBL393230:IBL393705 ILH393230:ILH393705 IVD393230:IVD393705 JEZ393230:JEZ393705 JOV393230:JOV393705 JYR393230:JYR393705 KIN393230:KIN393705 KSJ393230:KSJ393705 LCF393230:LCF393705 LMB393230:LMB393705 LVX393230:LVX393705 MFT393230:MFT393705 MPP393230:MPP393705 MZL393230:MZL393705 NJH393230:NJH393705 NTD393230:NTD393705 OCZ393230:OCZ393705 OMV393230:OMV393705 OWR393230:OWR393705 PGN393230:PGN393705 PQJ393230:PQJ393705 QAF393230:QAF393705 QKB393230:QKB393705 QTX393230:QTX393705 RDT393230:RDT393705 RNP393230:RNP393705 RXL393230:RXL393705 SHH393230:SHH393705 SRD393230:SRD393705 TAZ393230:TAZ393705 TKV393230:TKV393705 TUR393230:TUR393705 UEN393230:UEN393705 UOJ393230:UOJ393705 UYF393230:UYF393705 VIB393230:VIB393705 VRX393230:VRX393705 WBT393230:WBT393705 WLP393230:WLP393705 WVL393230:WVL393705 D458766:D459241 IZ458766:IZ459241 SV458766:SV459241 ACR458766:ACR459241 AMN458766:AMN459241 AWJ458766:AWJ459241 BGF458766:BGF459241 BQB458766:BQB459241 BZX458766:BZX459241 CJT458766:CJT459241 CTP458766:CTP459241 DDL458766:DDL459241 DNH458766:DNH459241 DXD458766:DXD459241 EGZ458766:EGZ459241 EQV458766:EQV459241 FAR458766:FAR459241 FKN458766:FKN459241 FUJ458766:FUJ459241 GEF458766:GEF459241 GOB458766:GOB459241 GXX458766:GXX459241 HHT458766:HHT459241 HRP458766:HRP459241 IBL458766:IBL459241 ILH458766:ILH459241 IVD458766:IVD459241 JEZ458766:JEZ459241 JOV458766:JOV459241 JYR458766:JYR459241 KIN458766:KIN459241 KSJ458766:KSJ459241 LCF458766:LCF459241 LMB458766:LMB459241 LVX458766:LVX459241 MFT458766:MFT459241 MPP458766:MPP459241 MZL458766:MZL459241 NJH458766:NJH459241 NTD458766:NTD459241 OCZ458766:OCZ459241 OMV458766:OMV459241 OWR458766:OWR459241 PGN458766:PGN459241 PQJ458766:PQJ459241 QAF458766:QAF459241 QKB458766:QKB459241 QTX458766:QTX459241 RDT458766:RDT459241 RNP458766:RNP459241 RXL458766:RXL459241 SHH458766:SHH459241 SRD458766:SRD459241 TAZ458766:TAZ459241 TKV458766:TKV459241 TUR458766:TUR459241 UEN458766:UEN459241 UOJ458766:UOJ459241 UYF458766:UYF459241 VIB458766:VIB459241 VRX458766:VRX459241 WBT458766:WBT459241 WLP458766:WLP459241 WVL458766:WVL459241 D524302:D524777 IZ524302:IZ524777 SV524302:SV524777 ACR524302:ACR524777 AMN524302:AMN524777 AWJ524302:AWJ524777 BGF524302:BGF524777 BQB524302:BQB524777 BZX524302:BZX524777 CJT524302:CJT524777 CTP524302:CTP524777 DDL524302:DDL524777 DNH524302:DNH524777 DXD524302:DXD524777 EGZ524302:EGZ524777 EQV524302:EQV524777 FAR524302:FAR524777 FKN524302:FKN524777 FUJ524302:FUJ524777 GEF524302:GEF524777 GOB524302:GOB524777 GXX524302:GXX524777 HHT524302:HHT524777 HRP524302:HRP524777 IBL524302:IBL524777 ILH524302:ILH524777 IVD524302:IVD524777 JEZ524302:JEZ524777 JOV524302:JOV524777 JYR524302:JYR524777 KIN524302:KIN524777 KSJ524302:KSJ524777 LCF524302:LCF524777 LMB524302:LMB524777 LVX524302:LVX524777 MFT524302:MFT524777 MPP524302:MPP524777 MZL524302:MZL524777 NJH524302:NJH524777 NTD524302:NTD524777 OCZ524302:OCZ524777 OMV524302:OMV524777 OWR524302:OWR524777 PGN524302:PGN524777 PQJ524302:PQJ524777 QAF524302:QAF524777 QKB524302:QKB524777 QTX524302:QTX524777 RDT524302:RDT524777 RNP524302:RNP524777 RXL524302:RXL524777 SHH524302:SHH524777 SRD524302:SRD524777 TAZ524302:TAZ524777 TKV524302:TKV524777 TUR524302:TUR524777 UEN524302:UEN524777 UOJ524302:UOJ524777 UYF524302:UYF524777 VIB524302:VIB524777 VRX524302:VRX524777 WBT524302:WBT524777 WLP524302:WLP524777 WVL524302:WVL524777 D589838:D590313 IZ589838:IZ590313 SV589838:SV590313 ACR589838:ACR590313 AMN589838:AMN590313 AWJ589838:AWJ590313 BGF589838:BGF590313 BQB589838:BQB590313 BZX589838:BZX590313 CJT589838:CJT590313 CTP589838:CTP590313 DDL589838:DDL590313 DNH589838:DNH590313 DXD589838:DXD590313 EGZ589838:EGZ590313 EQV589838:EQV590313 FAR589838:FAR590313 FKN589838:FKN590313 FUJ589838:FUJ590313 GEF589838:GEF590313 GOB589838:GOB590313 GXX589838:GXX590313 HHT589838:HHT590313 HRP589838:HRP590313 IBL589838:IBL590313 ILH589838:ILH590313 IVD589838:IVD590313 JEZ589838:JEZ590313 JOV589838:JOV590313 JYR589838:JYR590313 KIN589838:KIN590313 KSJ589838:KSJ590313 LCF589838:LCF590313 LMB589838:LMB590313 LVX589838:LVX590313 MFT589838:MFT590313 MPP589838:MPP590313 MZL589838:MZL590313 NJH589838:NJH590313 NTD589838:NTD590313 OCZ589838:OCZ590313 OMV589838:OMV590313 OWR589838:OWR590313 PGN589838:PGN590313 PQJ589838:PQJ590313 QAF589838:QAF590313 QKB589838:QKB590313 QTX589838:QTX590313 RDT589838:RDT590313 RNP589838:RNP590313 RXL589838:RXL590313 SHH589838:SHH590313 SRD589838:SRD590313 TAZ589838:TAZ590313 TKV589838:TKV590313 TUR589838:TUR590313 UEN589838:UEN590313 UOJ589838:UOJ590313 UYF589838:UYF590313 VIB589838:VIB590313 VRX589838:VRX590313 WBT589838:WBT590313 WLP589838:WLP590313 WVL589838:WVL590313 D655374:D655849 IZ655374:IZ655849 SV655374:SV655849 ACR655374:ACR655849 AMN655374:AMN655849 AWJ655374:AWJ655849 BGF655374:BGF655849 BQB655374:BQB655849 BZX655374:BZX655849 CJT655374:CJT655849 CTP655374:CTP655849 DDL655374:DDL655849 DNH655374:DNH655849 DXD655374:DXD655849 EGZ655374:EGZ655849 EQV655374:EQV655849 FAR655374:FAR655849 FKN655374:FKN655849 FUJ655374:FUJ655849 GEF655374:GEF655849 GOB655374:GOB655849 GXX655374:GXX655849 HHT655374:HHT655849 HRP655374:HRP655849 IBL655374:IBL655849 ILH655374:ILH655849 IVD655374:IVD655849 JEZ655374:JEZ655849 JOV655374:JOV655849 JYR655374:JYR655849 KIN655374:KIN655849 KSJ655374:KSJ655849 LCF655374:LCF655849 LMB655374:LMB655849 LVX655374:LVX655849 MFT655374:MFT655849 MPP655374:MPP655849 MZL655374:MZL655849 NJH655374:NJH655849 NTD655374:NTD655849 OCZ655374:OCZ655849 OMV655374:OMV655849 OWR655374:OWR655849 PGN655374:PGN655849 PQJ655374:PQJ655849 QAF655374:QAF655849 QKB655374:QKB655849 QTX655374:QTX655849 RDT655374:RDT655849 RNP655374:RNP655849 RXL655374:RXL655849 SHH655374:SHH655849 SRD655374:SRD655849 TAZ655374:TAZ655849 TKV655374:TKV655849 TUR655374:TUR655849 UEN655374:UEN655849 UOJ655374:UOJ655849 UYF655374:UYF655849 VIB655374:VIB655849 VRX655374:VRX655849 WBT655374:WBT655849 WLP655374:WLP655849 WVL655374:WVL655849 D720910:D721385 IZ720910:IZ721385 SV720910:SV721385 ACR720910:ACR721385 AMN720910:AMN721385 AWJ720910:AWJ721385 BGF720910:BGF721385 BQB720910:BQB721385 BZX720910:BZX721385 CJT720910:CJT721385 CTP720910:CTP721385 DDL720910:DDL721385 DNH720910:DNH721385 DXD720910:DXD721385 EGZ720910:EGZ721385 EQV720910:EQV721385 FAR720910:FAR721385 FKN720910:FKN721385 FUJ720910:FUJ721385 GEF720910:GEF721385 GOB720910:GOB721385 GXX720910:GXX721385 HHT720910:HHT721385 HRP720910:HRP721385 IBL720910:IBL721385 ILH720910:ILH721385 IVD720910:IVD721385 JEZ720910:JEZ721385 JOV720910:JOV721385 JYR720910:JYR721385 KIN720910:KIN721385 KSJ720910:KSJ721385 LCF720910:LCF721385 LMB720910:LMB721385 LVX720910:LVX721385 MFT720910:MFT721385 MPP720910:MPP721385 MZL720910:MZL721385 NJH720910:NJH721385 NTD720910:NTD721385 OCZ720910:OCZ721385 OMV720910:OMV721385 OWR720910:OWR721385 PGN720910:PGN721385 PQJ720910:PQJ721385 QAF720910:QAF721385 QKB720910:QKB721385 QTX720910:QTX721385 RDT720910:RDT721385 RNP720910:RNP721385 RXL720910:RXL721385 SHH720910:SHH721385 SRD720910:SRD721385 TAZ720910:TAZ721385 TKV720910:TKV721385 TUR720910:TUR721385 UEN720910:UEN721385 UOJ720910:UOJ721385 UYF720910:UYF721385 VIB720910:VIB721385 VRX720910:VRX721385 WBT720910:WBT721385 WLP720910:WLP721385 WVL720910:WVL721385 D786446:D786921 IZ786446:IZ786921 SV786446:SV786921 ACR786446:ACR786921 AMN786446:AMN786921 AWJ786446:AWJ786921 BGF786446:BGF786921 BQB786446:BQB786921 BZX786446:BZX786921 CJT786446:CJT786921 CTP786446:CTP786921 DDL786446:DDL786921 DNH786446:DNH786921 DXD786446:DXD786921 EGZ786446:EGZ786921 EQV786446:EQV786921 FAR786446:FAR786921 FKN786446:FKN786921 FUJ786446:FUJ786921 GEF786446:GEF786921 GOB786446:GOB786921 GXX786446:GXX786921 HHT786446:HHT786921 HRP786446:HRP786921 IBL786446:IBL786921 ILH786446:ILH786921 IVD786446:IVD786921 JEZ786446:JEZ786921 JOV786446:JOV786921 JYR786446:JYR786921 KIN786446:KIN786921 KSJ786446:KSJ786921 LCF786446:LCF786921 LMB786446:LMB786921 LVX786446:LVX786921 MFT786446:MFT786921 MPP786446:MPP786921 MZL786446:MZL786921 NJH786446:NJH786921 NTD786446:NTD786921 OCZ786446:OCZ786921 OMV786446:OMV786921 OWR786446:OWR786921 PGN786446:PGN786921 PQJ786446:PQJ786921 QAF786446:QAF786921 QKB786446:QKB786921 QTX786446:QTX786921 RDT786446:RDT786921 RNP786446:RNP786921 RXL786446:RXL786921 SHH786446:SHH786921 SRD786446:SRD786921 TAZ786446:TAZ786921 TKV786446:TKV786921 TUR786446:TUR786921 UEN786446:UEN786921 UOJ786446:UOJ786921 UYF786446:UYF786921 VIB786446:VIB786921 VRX786446:VRX786921 WBT786446:WBT786921 WLP786446:WLP786921 WVL786446:WVL786921 D851982:D852457 IZ851982:IZ852457 SV851982:SV852457 ACR851982:ACR852457 AMN851982:AMN852457 AWJ851982:AWJ852457 BGF851982:BGF852457 BQB851982:BQB852457 BZX851982:BZX852457 CJT851982:CJT852457 CTP851982:CTP852457 DDL851982:DDL852457 DNH851982:DNH852457 DXD851982:DXD852457 EGZ851982:EGZ852457 EQV851982:EQV852457 FAR851982:FAR852457 FKN851982:FKN852457 FUJ851982:FUJ852457 GEF851982:GEF852457 GOB851982:GOB852457 GXX851982:GXX852457 HHT851982:HHT852457 HRP851982:HRP852457 IBL851982:IBL852457 ILH851982:ILH852457 IVD851982:IVD852457 JEZ851982:JEZ852457 JOV851982:JOV852457 JYR851982:JYR852457 KIN851982:KIN852457 KSJ851982:KSJ852457 LCF851982:LCF852457 LMB851982:LMB852457 LVX851982:LVX852457 MFT851982:MFT852457 MPP851982:MPP852457 MZL851982:MZL852457 NJH851982:NJH852457 NTD851982:NTD852457 OCZ851982:OCZ852457 OMV851982:OMV852457 OWR851982:OWR852457 PGN851982:PGN852457 PQJ851982:PQJ852457 QAF851982:QAF852457 QKB851982:QKB852457 QTX851982:QTX852457 RDT851982:RDT852457 RNP851982:RNP852457 RXL851982:RXL852457 SHH851982:SHH852457 SRD851982:SRD852457 TAZ851982:TAZ852457 TKV851982:TKV852457 TUR851982:TUR852457 UEN851982:UEN852457 UOJ851982:UOJ852457 UYF851982:UYF852457 VIB851982:VIB852457 VRX851982:VRX852457 WBT851982:WBT852457 WLP851982:WLP852457 WVL851982:WVL852457 D917518:D917993 IZ917518:IZ917993 SV917518:SV917993 ACR917518:ACR917993 AMN917518:AMN917993 AWJ917518:AWJ917993 BGF917518:BGF917993 BQB917518:BQB917993 BZX917518:BZX917993 CJT917518:CJT917993 CTP917518:CTP917993 DDL917518:DDL917993 DNH917518:DNH917993 DXD917518:DXD917993 EGZ917518:EGZ917993 EQV917518:EQV917993 FAR917518:FAR917993 FKN917518:FKN917993 FUJ917518:FUJ917993 GEF917518:GEF917993 GOB917518:GOB917993 GXX917518:GXX917993 HHT917518:HHT917993 HRP917518:HRP917993 IBL917518:IBL917993 ILH917518:ILH917993 IVD917518:IVD917993 JEZ917518:JEZ917993 JOV917518:JOV917993 JYR917518:JYR917993 KIN917518:KIN917993 KSJ917518:KSJ917993 LCF917518:LCF917993 LMB917518:LMB917993 LVX917518:LVX917993 MFT917518:MFT917993 MPP917518:MPP917993 MZL917518:MZL917993 NJH917518:NJH917993 NTD917518:NTD917993 OCZ917518:OCZ917993 OMV917518:OMV917993 OWR917518:OWR917993 PGN917518:PGN917993 PQJ917518:PQJ917993 QAF917518:QAF917993 QKB917518:QKB917993 QTX917518:QTX917993 RDT917518:RDT917993 RNP917518:RNP917993 RXL917518:RXL917993 SHH917518:SHH917993 SRD917518:SRD917993 TAZ917518:TAZ917993 TKV917518:TKV917993 TUR917518:TUR917993 UEN917518:UEN917993 UOJ917518:UOJ917993 UYF917518:UYF917993 VIB917518:VIB917993 VRX917518:VRX917993 WBT917518:WBT917993 WLP917518:WLP917993 WVL917518:WVL917993 D983054:D983529 IZ983054:IZ983529 SV983054:SV983529 ACR983054:ACR983529 AMN983054:AMN983529 AWJ983054:AWJ983529 BGF983054:BGF983529 BQB983054:BQB983529 BZX983054:BZX983529 CJT983054:CJT983529 CTP983054:CTP983529 DDL983054:DDL983529 DNH983054:DNH983529 DXD983054:DXD983529 EGZ983054:EGZ983529 EQV983054:EQV983529 FAR983054:FAR983529 FKN983054:FKN983529 FUJ983054:FUJ983529 GEF983054:GEF983529 GOB983054:GOB983529 GXX983054:GXX983529 HHT983054:HHT983529 HRP983054:HRP983529 IBL983054:IBL983529 ILH983054:ILH983529 IVD983054:IVD983529 JEZ983054:JEZ983529 JOV983054:JOV983529 JYR983054:JYR983529 KIN983054:KIN983529 KSJ983054:KSJ983529 LCF983054:LCF983529 LMB983054:LMB983529 LVX983054:LVX983529 MFT983054:MFT983529 MPP983054:MPP983529 MZL983054:MZL983529 NJH983054:NJH983529 NTD983054:NTD983529 OCZ983054:OCZ983529 OMV983054:OMV983529 OWR983054:OWR983529 PGN983054:PGN983529 PQJ983054:PQJ983529 QAF983054:QAF983529 QKB983054:QKB983529 QTX983054:QTX983529 RDT983054:RDT983529 RNP983054:RNP983529 RXL983054:RXL983529 SHH983054:SHH983529 SRD983054:SRD983529 TAZ983054:TAZ983529 TKV983054:TKV983529 TUR983054:TUR983529 UEN983054:UEN983529 UOJ983054:UOJ983529 UYF983054:UYF983529 VIB983054:VIB983529 VRX983054:VRX983529 WBT983054:WBT983529 WLP983054:WLP983529 WVL983054:WVL983529" xr:uid="{C1129E8E-9742-4800-AABF-A3D3FB865ABA}">
      <formula1>Descripción</formula1>
    </dataValidation>
    <dataValidation type="list" allowBlank="1" showInputMessage="1" showErrorMessage="1" sqref="K14:K489 JG14:JG489 TC14:TC489 ACY14:ACY489 AMU14:AMU489 AWQ14:AWQ489 BGM14:BGM489 BQI14:BQI489 CAE14:CAE489 CKA14:CKA489 CTW14:CTW489 DDS14:DDS489 DNO14:DNO489 DXK14:DXK489 EHG14:EHG489 ERC14:ERC489 FAY14:FAY489 FKU14:FKU489 FUQ14:FUQ489 GEM14:GEM489 GOI14:GOI489 GYE14:GYE489 HIA14:HIA489 HRW14:HRW489 IBS14:IBS489 ILO14:ILO489 IVK14:IVK489 JFG14:JFG489 JPC14:JPC489 JYY14:JYY489 KIU14:KIU489 KSQ14:KSQ489 LCM14:LCM489 LMI14:LMI489 LWE14:LWE489 MGA14:MGA489 MPW14:MPW489 MZS14:MZS489 NJO14:NJO489 NTK14:NTK489 ODG14:ODG489 ONC14:ONC489 OWY14:OWY489 PGU14:PGU489 PQQ14:PQQ489 QAM14:QAM489 QKI14:QKI489 QUE14:QUE489 REA14:REA489 RNW14:RNW489 RXS14:RXS489 SHO14:SHO489 SRK14:SRK489 TBG14:TBG489 TLC14:TLC489 TUY14:TUY489 UEU14:UEU489 UOQ14:UOQ489 UYM14:UYM489 VII14:VII489 VSE14:VSE489 WCA14:WCA489 WLW14:WLW489 WVS14:WVS489 K65550:K66025 JG65550:JG66025 TC65550:TC66025 ACY65550:ACY66025 AMU65550:AMU66025 AWQ65550:AWQ66025 BGM65550:BGM66025 BQI65550:BQI66025 CAE65550:CAE66025 CKA65550:CKA66025 CTW65550:CTW66025 DDS65550:DDS66025 DNO65550:DNO66025 DXK65550:DXK66025 EHG65550:EHG66025 ERC65550:ERC66025 FAY65550:FAY66025 FKU65550:FKU66025 FUQ65550:FUQ66025 GEM65550:GEM66025 GOI65550:GOI66025 GYE65550:GYE66025 HIA65550:HIA66025 HRW65550:HRW66025 IBS65550:IBS66025 ILO65550:ILO66025 IVK65550:IVK66025 JFG65550:JFG66025 JPC65550:JPC66025 JYY65550:JYY66025 KIU65550:KIU66025 KSQ65550:KSQ66025 LCM65550:LCM66025 LMI65550:LMI66025 LWE65550:LWE66025 MGA65550:MGA66025 MPW65550:MPW66025 MZS65550:MZS66025 NJO65550:NJO66025 NTK65550:NTK66025 ODG65550:ODG66025 ONC65550:ONC66025 OWY65550:OWY66025 PGU65550:PGU66025 PQQ65550:PQQ66025 QAM65550:QAM66025 QKI65550:QKI66025 QUE65550:QUE66025 REA65550:REA66025 RNW65550:RNW66025 RXS65550:RXS66025 SHO65550:SHO66025 SRK65550:SRK66025 TBG65550:TBG66025 TLC65550:TLC66025 TUY65550:TUY66025 UEU65550:UEU66025 UOQ65550:UOQ66025 UYM65550:UYM66025 VII65550:VII66025 VSE65550:VSE66025 WCA65550:WCA66025 WLW65550:WLW66025 WVS65550:WVS66025 K131086:K131561 JG131086:JG131561 TC131086:TC131561 ACY131086:ACY131561 AMU131086:AMU131561 AWQ131086:AWQ131561 BGM131086:BGM131561 BQI131086:BQI131561 CAE131086:CAE131561 CKA131086:CKA131561 CTW131086:CTW131561 DDS131086:DDS131561 DNO131086:DNO131561 DXK131086:DXK131561 EHG131086:EHG131561 ERC131086:ERC131561 FAY131086:FAY131561 FKU131086:FKU131561 FUQ131086:FUQ131561 GEM131086:GEM131561 GOI131086:GOI131561 GYE131086:GYE131561 HIA131086:HIA131561 HRW131086:HRW131561 IBS131086:IBS131561 ILO131086:ILO131561 IVK131086:IVK131561 JFG131086:JFG131561 JPC131086:JPC131561 JYY131086:JYY131561 KIU131086:KIU131561 KSQ131086:KSQ131561 LCM131086:LCM131561 LMI131086:LMI131561 LWE131086:LWE131561 MGA131086:MGA131561 MPW131086:MPW131561 MZS131086:MZS131561 NJO131086:NJO131561 NTK131086:NTK131561 ODG131086:ODG131561 ONC131086:ONC131561 OWY131086:OWY131561 PGU131086:PGU131561 PQQ131086:PQQ131561 QAM131086:QAM131561 QKI131086:QKI131561 QUE131086:QUE131561 REA131086:REA131561 RNW131086:RNW131561 RXS131086:RXS131561 SHO131086:SHO131561 SRK131086:SRK131561 TBG131086:TBG131561 TLC131086:TLC131561 TUY131086:TUY131561 UEU131086:UEU131561 UOQ131086:UOQ131561 UYM131086:UYM131561 VII131086:VII131561 VSE131086:VSE131561 WCA131086:WCA131561 WLW131086:WLW131561 WVS131086:WVS131561 K196622:K197097 JG196622:JG197097 TC196622:TC197097 ACY196622:ACY197097 AMU196622:AMU197097 AWQ196622:AWQ197097 BGM196622:BGM197097 BQI196622:BQI197097 CAE196622:CAE197097 CKA196622:CKA197097 CTW196622:CTW197097 DDS196622:DDS197097 DNO196622:DNO197097 DXK196622:DXK197097 EHG196622:EHG197097 ERC196622:ERC197097 FAY196622:FAY197097 FKU196622:FKU197097 FUQ196622:FUQ197097 GEM196622:GEM197097 GOI196622:GOI197097 GYE196622:GYE197097 HIA196622:HIA197097 HRW196622:HRW197097 IBS196622:IBS197097 ILO196622:ILO197097 IVK196622:IVK197097 JFG196622:JFG197097 JPC196622:JPC197097 JYY196622:JYY197097 KIU196622:KIU197097 KSQ196622:KSQ197097 LCM196622:LCM197097 LMI196622:LMI197097 LWE196622:LWE197097 MGA196622:MGA197097 MPW196622:MPW197097 MZS196622:MZS197097 NJO196622:NJO197097 NTK196622:NTK197097 ODG196622:ODG197097 ONC196622:ONC197097 OWY196622:OWY197097 PGU196622:PGU197097 PQQ196622:PQQ197097 QAM196622:QAM197097 QKI196622:QKI197097 QUE196622:QUE197097 REA196622:REA197097 RNW196622:RNW197097 RXS196622:RXS197097 SHO196622:SHO197097 SRK196622:SRK197097 TBG196622:TBG197097 TLC196622:TLC197097 TUY196622:TUY197097 UEU196622:UEU197097 UOQ196622:UOQ197097 UYM196622:UYM197097 VII196622:VII197097 VSE196622:VSE197097 WCA196622:WCA197097 WLW196622:WLW197097 WVS196622:WVS197097 K262158:K262633 JG262158:JG262633 TC262158:TC262633 ACY262158:ACY262633 AMU262158:AMU262633 AWQ262158:AWQ262633 BGM262158:BGM262633 BQI262158:BQI262633 CAE262158:CAE262633 CKA262158:CKA262633 CTW262158:CTW262633 DDS262158:DDS262633 DNO262158:DNO262633 DXK262158:DXK262633 EHG262158:EHG262633 ERC262158:ERC262633 FAY262158:FAY262633 FKU262158:FKU262633 FUQ262158:FUQ262633 GEM262158:GEM262633 GOI262158:GOI262633 GYE262158:GYE262633 HIA262158:HIA262633 HRW262158:HRW262633 IBS262158:IBS262633 ILO262158:ILO262633 IVK262158:IVK262633 JFG262158:JFG262633 JPC262158:JPC262633 JYY262158:JYY262633 KIU262158:KIU262633 KSQ262158:KSQ262633 LCM262158:LCM262633 LMI262158:LMI262633 LWE262158:LWE262633 MGA262158:MGA262633 MPW262158:MPW262633 MZS262158:MZS262633 NJO262158:NJO262633 NTK262158:NTK262633 ODG262158:ODG262633 ONC262158:ONC262633 OWY262158:OWY262633 PGU262158:PGU262633 PQQ262158:PQQ262633 QAM262158:QAM262633 QKI262158:QKI262633 QUE262158:QUE262633 REA262158:REA262633 RNW262158:RNW262633 RXS262158:RXS262633 SHO262158:SHO262633 SRK262158:SRK262633 TBG262158:TBG262633 TLC262158:TLC262633 TUY262158:TUY262633 UEU262158:UEU262633 UOQ262158:UOQ262633 UYM262158:UYM262633 VII262158:VII262633 VSE262158:VSE262633 WCA262158:WCA262633 WLW262158:WLW262633 WVS262158:WVS262633 K327694:K328169 JG327694:JG328169 TC327694:TC328169 ACY327694:ACY328169 AMU327694:AMU328169 AWQ327694:AWQ328169 BGM327694:BGM328169 BQI327694:BQI328169 CAE327694:CAE328169 CKA327694:CKA328169 CTW327694:CTW328169 DDS327694:DDS328169 DNO327694:DNO328169 DXK327694:DXK328169 EHG327694:EHG328169 ERC327694:ERC328169 FAY327694:FAY328169 FKU327694:FKU328169 FUQ327694:FUQ328169 GEM327694:GEM328169 GOI327694:GOI328169 GYE327694:GYE328169 HIA327694:HIA328169 HRW327694:HRW328169 IBS327694:IBS328169 ILO327694:ILO328169 IVK327694:IVK328169 JFG327694:JFG328169 JPC327694:JPC328169 JYY327694:JYY328169 KIU327694:KIU328169 KSQ327694:KSQ328169 LCM327694:LCM328169 LMI327694:LMI328169 LWE327694:LWE328169 MGA327694:MGA328169 MPW327694:MPW328169 MZS327694:MZS328169 NJO327694:NJO328169 NTK327694:NTK328169 ODG327694:ODG328169 ONC327694:ONC328169 OWY327694:OWY328169 PGU327694:PGU328169 PQQ327694:PQQ328169 QAM327694:QAM328169 QKI327694:QKI328169 QUE327694:QUE328169 REA327694:REA328169 RNW327694:RNW328169 RXS327694:RXS328169 SHO327694:SHO328169 SRK327694:SRK328169 TBG327694:TBG328169 TLC327694:TLC328169 TUY327694:TUY328169 UEU327694:UEU328169 UOQ327694:UOQ328169 UYM327694:UYM328169 VII327694:VII328169 VSE327694:VSE328169 WCA327694:WCA328169 WLW327694:WLW328169 WVS327694:WVS328169 K393230:K393705 JG393230:JG393705 TC393230:TC393705 ACY393230:ACY393705 AMU393230:AMU393705 AWQ393230:AWQ393705 BGM393230:BGM393705 BQI393230:BQI393705 CAE393230:CAE393705 CKA393230:CKA393705 CTW393230:CTW393705 DDS393230:DDS393705 DNO393230:DNO393705 DXK393230:DXK393705 EHG393230:EHG393705 ERC393230:ERC393705 FAY393230:FAY393705 FKU393230:FKU393705 FUQ393230:FUQ393705 GEM393230:GEM393705 GOI393230:GOI393705 GYE393230:GYE393705 HIA393230:HIA393705 HRW393230:HRW393705 IBS393230:IBS393705 ILO393230:ILO393705 IVK393230:IVK393705 JFG393230:JFG393705 JPC393230:JPC393705 JYY393230:JYY393705 KIU393230:KIU393705 KSQ393230:KSQ393705 LCM393230:LCM393705 LMI393230:LMI393705 LWE393230:LWE393705 MGA393230:MGA393705 MPW393230:MPW393705 MZS393230:MZS393705 NJO393230:NJO393705 NTK393230:NTK393705 ODG393230:ODG393705 ONC393230:ONC393705 OWY393230:OWY393705 PGU393230:PGU393705 PQQ393230:PQQ393705 QAM393230:QAM393705 QKI393230:QKI393705 QUE393230:QUE393705 REA393230:REA393705 RNW393230:RNW393705 RXS393230:RXS393705 SHO393230:SHO393705 SRK393230:SRK393705 TBG393230:TBG393705 TLC393230:TLC393705 TUY393230:TUY393705 UEU393230:UEU393705 UOQ393230:UOQ393705 UYM393230:UYM393705 VII393230:VII393705 VSE393230:VSE393705 WCA393230:WCA393705 WLW393230:WLW393705 WVS393230:WVS393705 K458766:K459241 JG458766:JG459241 TC458766:TC459241 ACY458766:ACY459241 AMU458766:AMU459241 AWQ458766:AWQ459241 BGM458766:BGM459241 BQI458766:BQI459241 CAE458766:CAE459241 CKA458766:CKA459241 CTW458766:CTW459241 DDS458766:DDS459241 DNO458766:DNO459241 DXK458766:DXK459241 EHG458766:EHG459241 ERC458766:ERC459241 FAY458766:FAY459241 FKU458766:FKU459241 FUQ458766:FUQ459241 GEM458766:GEM459241 GOI458766:GOI459241 GYE458766:GYE459241 HIA458766:HIA459241 HRW458766:HRW459241 IBS458766:IBS459241 ILO458766:ILO459241 IVK458766:IVK459241 JFG458766:JFG459241 JPC458766:JPC459241 JYY458766:JYY459241 KIU458766:KIU459241 KSQ458766:KSQ459241 LCM458766:LCM459241 LMI458766:LMI459241 LWE458766:LWE459241 MGA458766:MGA459241 MPW458766:MPW459241 MZS458766:MZS459241 NJO458766:NJO459241 NTK458766:NTK459241 ODG458766:ODG459241 ONC458766:ONC459241 OWY458766:OWY459241 PGU458766:PGU459241 PQQ458766:PQQ459241 QAM458766:QAM459241 QKI458766:QKI459241 QUE458766:QUE459241 REA458766:REA459241 RNW458766:RNW459241 RXS458766:RXS459241 SHO458766:SHO459241 SRK458766:SRK459241 TBG458766:TBG459241 TLC458766:TLC459241 TUY458766:TUY459241 UEU458766:UEU459241 UOQ458766:UOQ459241 UYM458766:UYM459241 VII458766:VII459241 VSE458766:VSE459241 WCA458766:WCA459241 WLW458766:WLW459241 WVS458766:WVS459241 K524302:K524777 JG524302:JG524777 TC524302:TC524777 ACY524302:ACY524777 AMU524302:AMU524777 AWQ524302:AWQ524777 BGM524302:BGM524777 BQI524302:BQI524777 CAE524302:CAE524777 CKA524302:CKA524777 CTW524302:CTW524777 DDS524302:DDS524777 DNO524302:DNO524777 DXK524302:DXK524777 EHG524302:EHG524777 ERC524302:ERC524777 FAY524302:FAY524777 FKU524302:FKU524777 FUQ524302:FUQ524777 GEM524302:GEM524777 GOI524302:GOI524777 GYE524302:GYE524777 HIA524302:HIA524777 HRW524302:HRW524777 IBS524302:IBS524777 ILO524302:ILO524777 IVK524302:IVK524777 JFG524302:JFG524777 JPC524302:JPC524777 JYY524302:JYY524777 KIU524302:KIU524777 KSQ524302:KSQ524777 LCM524302:LCM524777 LMI524302:LMI524777 LWE524302:LWE524777 MGA524302:MGA524777 MPW524302:MPW524777 MZS524302:MZS524777 NJO524302:NJO524777 NTK524302:NTK524777 ODG524302:ODG524777 ONC524302:ONC524777 OWY524302:OWY524777 PGU524302:PGU524777 PQQ524302:PQQ524777 QAM524302:QAM524777 QKI524302:QKI524777 QUE524302:QUE524777 REA524302:REA524777 RNW524302:RNW524777 RXS524302:RXS524777 SHO524302:SHO524777 SRK524302:SRK524777 TBG524302:TBG524777 TLC524302:TLC524777 TUY524302:TUY524777 UEU524302:UEU524777 UOQ524302:UOQ524777 UYM524302:UYM524777 VII524302:VII524777 VSE524302:VSE524777 WCA524302:WCA524777 WLW524302:WLW524777 WVS524302:WVS524777 K589838:K590313 JG589838:JG590313 TC589838:TC590313 ACY589838:ACY590313 AMU589838:AMU590313 AWQ589838:AWQ590313 BGM589838:BGM590313 BQI589838:BQI590313 CAE589838:CAE590313 CKA589838:CKA590313 CTW589838:CTW590313 DDS589838:DDS590313 DNO589838:DNO590313 DXK589838:DXK590313 EHG589838:EHG590313 ERC589838:ERC590313 FAY589838:FAY590313 FKU589838:FKU590313 FUQ589838:FUQ590313 GEM589838:GEM590313 GOI589838:GOI590313 GYE589838:GYE590313 HIA589838:HIA590313 HRW589838:HRW590313 IBS589838:IBS590313 ILO589838:ILO590313 IVK589838:IVK590313 JFG589838:JFG590313 JPC589838:JPC590313 JYY589838:JYY590313 KIU589838:KIU590313 KSQ589838:KSQ590313 LCM589838:LCM590313 LMI589838:LMI590313 LWE589838:LWE590313 MGA589838:MGA590313 MPW589838:MPW590313 MZS589838:MZS590313 NJO589838:NJO590313 NTK589838:NTK590313 ODG589838:ODG590313 ONC589838:ONC590313 OWY589838:OWY590313 PGU589838:PGU590313 PQQ589838:PQQ590313 QAM589838:QAM590313 QKI589838:QKI590313 QUE589838:QUE590313 REA589838:REA590313 RNW589838:RNW590313 RXS589838:RXS590313 SHO589838:SHO590313 SRK589838:SRK590313 TBG589838:TBG590313 TLC589838:TLC590313 TUY589838:TUY590313 UEU589838:UEU590313 UOQ589838:UOQ590313 UYM589838:UYM590313 VII589838:VII590313 VSE589838:VSE590313 WCA589838:WCA590313 WLW589838:WLW590313 WVS589838:WVS590313 K655374:K655849 JG655374:JG655849 TC655374:TC655849 ACY655374:ACY655849 AMU655374:AMU655849 AWQ655374:AWQ655849 BGM655374:BGM655849 BQI655374:BQI655849 CAE655374:CAE655849 CKA655374:CKA655849 CTW655374:CTW655849 DDS655374:DDS655849 DNO655374:DNO655849 DXK655374:DXK655849 EHG655374:EHG655849 ERC655374:ERC655849 FAY655374:FAY655849 FKU655374:FKU655849 FUQ655374:FUQ655849 GEM655374:GEM655849 GOI655374:GOI655849 GYE655374:GYE655849 HIA655374:HIA655849 HRW655374:HRW655849 IBS655374:IBS655849 ILO655374:ILO655849 IVK655374:IVK655849 JFG655374:JFG655849 JPC655374:JPC655849 JYY655374:JYY655849 KIU655374:KIU655849 KSQ655374:KSQ655849 LCM655374:LCM655849 LMI655374:LMI655849 LWE655374:LWE655849 MGA655374:MGA655849 MPW655374:MPW655849 MZS655374:MZS655849 NJO655374:NJO655849 NTK655374:NTK655849 ODG655374:ODG655849 ONC655374:ONC655849 OWY655374:OWY655849 PGU655374:PGU655849 PQQ655374:PQQ655849 QAM655374:QAM655849 QKI655374:QKI655849 QUE655374:QUE655849 REA655374:REA655849 RNW655374:RNW655849 RXS655374:RXS655849 SHO655374:SHO655849 SRK655374:SRK655849 TBG655374:TBG655849 TLC655374:TLC655849 TUY655374:TUY655849 UEU655374:UEU655849 UOQ655374:UOQ655849 UYM655374:UYM655849 VII655374:VII655849 VSE655374:VSE655849 WCA655374:WCA655849 WLW655374:WLW655849 WVS655374:WVS655849 K720910:K721385 JG720910:JG721385 TC720910:TC721385 ACY720910:ACY721385 AMU720910:AMU721385 AWQ720910:AWQ721385 BGM720910:BGM721385 BQI720910:BQI721385 CAE720910:CAE721385 CKA720910:CKA721385 CTW720910:CTW721385 DDS720910:DDS721385 DNO720910:DNO721385 DXK720910:DXK721385 EHG720910:EHG721385 ERC720910:ERC721385 FAY720910:FAY721385 FKU720910:FKU721385 FUQ720910:FUQ721385 GEM720910:GEM721385 GOI720910:GOI721385 GYE720910:GYE721385 HIA720910:HIA721385 HRW720910:HRW721385 IBS720910:IBS721385 ILO720910:ILO721385 IVK720910:IVK721385 JFG720910:JFG721385 JPC720910:JPC721385 JYY720910:JYY721385 KIU720910:KIU721385 KSQ720910:KSQ721385 LCM720910:LCM721385 LMI720910:LMI721385 LWE720910:LWE721385 MGA720910:MGA721385 MPW720910:MPW721385 MZS720910:MZS721385 NJO720910:NJO721385 NTK720910:NTK721385 ODG720910:ODG721385 ONC720910:ONC721385 OWY720910:OWY721385 PGU720910:PGU721385 PQQ720910:PQQ721385 QAM720910:QAM721385 QKI720910:QKI721385 QUE720910:QUE721385 REA720910:REA721385 RNW720910:RNW721385 RXS720910:RXS721385 SHO720910:SHO721385 SRK720910:SRK721385 TBG720910:TBG721385 TLC720910:TLC721385 TUY720910:TUY721385 UEU720910:UEU721385 UOQ720910:UOQ721385 UYM720910:UYM721385 VII720910:VII721385 VSE720910:VSE721385 WCA720910:WCA721385 WLW720910:WLW721385 WVS720910:WVS721385 K786446:K786921 JG786446:JG786921 TC786446:TC786921 ACY786446:ACY786921 AMU786446:AMU786921 AWQ786446:AWQ786921 BGM786446:BGM786921 BQI786446:BQI786921 CAE786446:CAE786921 CKA786446:CKA786921 CTW786446:CTW786921 DDS786446:DDS786921 DNO786446:DNO786921 DXK786446:DXK786921 EHG786446:EHG786921 ERC786446:ERC786921 FAY786446:FAY786921 FKU786446:FKU786921 FUQ786446:FUQ786921 GEM786446:GEM786921 GOI786446:GOI786921 GYE786446:GYE786921 HIA786446:HIA786921 HRW786446:HRW786921 IBS786446:IBS786921 ILO786446:ILO786921 IVK786446:IVK786921 JFG786446:JFG786921 JPC786446:JPC786921 JYY786446:JYY786921 KIU786446:KIU786921 KSQ786446:KSQ786921 LCM786446:LCM786921 LMI786446:LMI786921 LWE786446:LWE786921 MGA786446:MGA786921 MPW786446:MPW786921 MZS786446:MZS786921 NJO786446:NJO786921 NTK786446:NTK786921 ODG786446:ODG786921 ONC786446:ONC786921 OWY786446:OWY786921 PGU786446:PGU786921 PQQ786446:PQQ786921 QAM786446:QAM786921 QKI786446:QKI786921 QUE786446:QUE786921 REA786446:REA786921 RNW786446:RNW786921 RXS786446:RXS786921 SHO786446:SHO786921 SRK786446:SRK786921 TBG786446:TBG786921 TLC786446:TLC786921 TUY786446:TUY786921 UEU786446:UEU786921 UOQ786446:UOQ786921 UYM786446:UYM786921 VII786446:VII786921 VSE786446:VSE786921 WCA786446:WCA786921 WLW786446:WLW786921 WVS786446:WVS786921 K851982:K852457 JG851982:JG852457 TC851982:TC852457 ACY851982:ACY852457 AMU851982:AMU852457 AWQ851982:AWQ852457 BGM851982:BGM852457 BQI851982:BQI852457 CAE851982:CAE852457 CKA851982:CKA852457 CTW851982:CTW852457 DDS851982:DDS852457 DNO851982:DNO852457 DXK851982:DXK852457 EHG851982:EHG852457 ERC851982:ERC852457 FAY851982:FAY852457 FKU851982:FKU852457 FUQ851982:FUQ852457 GEM851982:GEM852457 GOI851982:GOI852457 GYE851982:GYE852457 HIA851982:HIA852457 HRW851982:HRW852457 IBS851982:IBS852457 ILO851982:ILO852457 IVK851982:IVK852457 JFG851982:JFG852457 JPC851982:JPC852457 JYY851982:JYY852457 KIU851982:KIU852457 KSQ851982:KSQ852457 LCM851982:LCM852457 LMI851982:LMI852457 LWE851982:LWE852457 MGA851982:MGA852457 MPW851982:MPW852457 MZS851982:MZS852457 NJO851982:NJO852457 NTK851982:NTK852457 ODG851982:ODG852457 ONC851982:ONC852457 OWY851982:OWY852457 PGU851982:PGU852457 PQQ851982:PQQ852457 QAM851982:QAM852457 QKI851982:QKI852457 QUE851982:QUE852457 REA851982:REA852457 RNW851982:RNW852457 RXS851982:RXS852457 SHO851982:SHO852457 SRK851982:SRK852457 TBG851982:TBG852457 TLC851982:TLC852457 TUY851982:TUY852457 UEU851982:UEU852457 UOQ851982:UOQ852457 UYM851982:UYM852457 VII851982:VII852457 VSE851982:VSE852457 WCA851982:WCA852457 WLW851982:WLW852457 WVS851982:WVS852457 K917518:K917993 JG917518:JG917993 TC917518:TC917993 ACY917518:ACY917993 AMU917518:AMU917993 AWQ917518:AWQ917993 BGM917518:BGM917993 BQI917518:BQI917993 CAE917518:CAE917993 CKA917518:CKA917993 CTW917518:CTW917993 DDS917518:DDS917993 DNO917518:DNO917993 DXK917518:DXK917993 EHG917518:EHG917993 ERC917518:ERC917993 FAY917518:FAY917993 FKU917518:FKU917993 FUQ917518:FUQ917993 GEM917518:GEM917993 GOI917518:GOI917993 GYE917518:GYE917993 HIA917518:HIA917993 HRW917518:HRW917993 IBS917518:IBS917993 ILO917518:ILO917993 IVK917518:IVK917993 JFG917518:JFG917993 JPC917518:JPC917993 JYY917518:JYY917993 KIU917518:KIU917993 KSQ917518:KSQ917993 LCM917518:LCM917993 LMI917518:LMI917993 LWE917518:LWE917993 MGA917518:MGA917993 MPW917518:MPW917993 MZS917518:MZS917993 NJO917518:NJO917993 NTK917518:NTK917993 ODG917518:ODG917993 ONC917518:ONC917993 OWY917518:OWY917993 PGU917518:PGU917993 PQQ917518:PQQ917993 QAM917518:QAM917993 QKI917518:QKI917993 QUE917518:QUE917993 REA917518:REA917993 RNW917518:RNW917993 RXS917518:RXS917993 SHO917518:SHO917993 SRK917518:SRK917993 TBG917518:TBG917993 TLC917518:TLC917993 TUY917518:TUY917993 UEU917518:UEU917993 UOQ917518:UOQ917993 UYM917518:UYM917993 VII917518:VII917993 VSE917518:VSE917993 WCA917518:WCA917993 WLW917518:WLW917993 WVS917518:WVS917993 K983054:K983529 JG983054:JG983529 TC983054:TC983529 ACY983054:ACY983529 AMU983054:AMU983529 AWQ983054:AWQ983529 BGM983054:BGM983529 BQI983054:BQI983529 CAE983054:CAE983529 CKA983054:CKA983529 CTW983054:CTW983529 DDS983054:DDS983529 DNO983054:DNO983529 DXK983054:DXK983529 EHG983054:EHG983529 ERC983054:ERC983529 FAY983054:FAY983529 FKU983054:FKU983529 FUQ983054:FUQ983529 GEM983054:GEM983529 GOI983054:GOI983529 GYE983054:GYE983529 HIA983054:HIA983529 HRW983054:HRW983529 IBS983054:IBS983529 ILO983054:ILO983529 IVK983054:IVK983529 JFG983054:JFG983529 JPC983054:JPC983529 JYY983054:JYY983529 KIU983054:KIU983529 KSQ983054:KSQ983529 LCM983054:LCM983529 LMI983054:LMI983529 LWE983054:LWE983529 MGA983054:MGA983529 MPW983054:MPW983529 MZS983054:MZS983529 NJO983054:NJO983529 NTK983054:NTK983529 ODG983054:ODG983529 ONC983054:ONC983529 OWY983054:OWY983529 PGU983054:PGU983529 PQQ983054:PQQ983529 QAM983054:QAM983529 QKI983054:QKI983529 QUE983054:QUE983529 REA983054:REA983529 RNW983054:RNW983529 RXS983054:RXS983529 SHO983054:SHO983529 SRK983054:SRK983529 TBG983054:TBG983529 TLC983054:TLC983529 TUY983054:TUY983529 UEU983054:UEU983529 UOQ983054:UOQ983529 UYM983054:UYM983529 VII983054:VII983529 VSE983054:VSE983529 WCA983054:WCA983529 WLW983054:WLW983529 WVS983054:WVS983529" xr:uid="{E29D0FDA-85C5-4EFA-B0EC-D46D8983A162}">
      <formula1>Nef</formula1>
    </dataValidation>
    <dataValidation type="list" allowBlank="1" showInputMessage="1" showErrorMessage="1" sqref="Z14:Z489 JV14:JV489 TR14:TR489 ADN14:ADN489 ANJ14:ANJ489 AXF14:AXF489 BHB14:BHB489 BQX14:BQX489 CAT14:CAT489 CKP14:CKP489 CUL14:CUL489 DEH14:DEH489 DOD14:DOD489 DXZ14:DXZ489 EHV14:EHV489 ERR14:ERR489 FBN14:FBN489 FLJ14:FLJ489 FVF14:FVF489 GFB14:GFB489 GOX14:GOX489 GYT14:GYT489 HIP14:HIP489 HSL14:HSL489 ICH14:ICH489 IMD14:IMD489 IVZ14:IVZ489 JFV14:JFV489 JPR14:JPR489 JZN14:JZN489 KJJ14:KJJ489 KTF14:KTF489 LDB14:LDB489 LMX14:LMX489 LWT14:LWT489 MGP14:MGP489 MQL14:MQL489 NAH14:NAH489 NKD14:NKD489 NTZ14:NTZ489 ODV14:ODV489 ONR14:ONR489 OXN14:OXN489 PHJ14:PHJ489 PRF14:PRF489 QBB14:QBB489 QKX14:QKX489 QUT14:QUT489 REP14:REP489 ROL14:ROL489 RYH14:RYH489 SID14:SID489 SRZ14:SRZ489 TBV14:TBV489 TLR14:TLR489 TVN14:TVN489 UFJ14:UFJ489 UPF14:UPF489 UZB14:UZB489 VIX14:VIX489 VST14:VST489 WCP14:WCP489 WML14:WML489 WWH14:WWH489 Z65550:Z66025 JV65550:JV66025 TR65550:TR66025 ADN65550:ADN66025 ANJ65550:ANJ66025 AXF65550:AXF66025 BHB65550:BHB66025 BQX65550:BQX66025 CAT65550:CAT66025 CKP65550:CKP66025 CUL65550:CUL66025 DEH65550:DEH66025 DOD65550:DOD66025 DXZ65550:DXZ66025 EHV65550:EHV66025 ERR65550:ERR66025 FBN65550:FBN66025 FLJ65550:FLJ66025 FVF65550:FVF66025 GFB65550:GFB66025 GOX65550:GOX66025 GYT65550:GYT66025 HIP65550:HIP66025 HSL65550:HSL66025 ICH65550:ICH66025 IMD65550:IMD66025 IVZ65550:IVZ66025 JFV65550:JFV66025 JPR65550:JPR66025 JZN65550:JZN66025 KJJ65550:KJJ66025 KTF65550:KTF66025 LDB65550:LDB66025 LMX65550:LMX66025 LWT65550:LWT66025 MGP65550:MGP66025 MQL65550:MQL66025 NAH65550:NAH66025 NKD65550:NKD66025 NTZ65550:NTZ66025 ODV65550:ODV66025 ONR65550:ONR66025 OXN65550:OXN66025 PHJ65550:PHJ66025 PRF65550:PRF66025 QBB65550:QBB66025 QKX65550:QKX66025 QUT65550:QUT66025 REP65550:REP66025 ROL65550:ROL66025 RYH65550:RYH66025 SID65550:SID66025 SRZ65550:SRZ66025 TBV65550:TBV66025 TLR65550:TLR66025 TVN65550:TVN66025 UFJ65550:UFJ66025 UPF65550:UPF66025 UZB65550:UZB66025 VIX65550:VIX66025 VST65550:VST66025 WCP65550:WCP66025 WML65550:WML66025 WWH65550:WWH66025 Z131086:Z131561 JV131086:JV131561 TR131086:TR131561 ADN131086:ADN131561 ANJ131086:ANJ131561 AXF131086:AXF131561 BHB131086:BHB131561 BQX131086:BQX131561 CAT131086:CAT131561 CKP131086:CKP131561 CUL131086:CUL131561 DEH131086:DEH131561 DOD131086:DOD131561 DXZ131086:DXZ131561 EHV131086:EHV131561 ERR131086:ERR131561 FBN131086:FBN131561 FLJ131086:FLJ131561 FVF131086:FVF131561 GFB131086:GFB131561 GOX131086:GOX131561 GYT131086:GYT131561 HIP131086:HIP131561 HSL131086:HSL131561 ICH131086:ICH131561 IMD131086:IMD131561 IVZ131086:IVZ131561 JFV131086:JFV131561 JPR131086:JPR131561 JZN131086:JZN131561 KJJ131086:KJJ131561 KTF131086:KTF131561 LDB131086:LDB131561 LMX131086:LMX131561 LWT131086:LWT131561 MGP131086:MGP131561 MQL131086:MQL131561 NAH131086:NAH131561 NKD131086:NKD131561 NTZ131086:NTZ131561 ODV131086:ODV131561 ONR131086:ONR131561 OXN131086:OXN131561 PHJ131086:PHJ131561 PRF131086:PRF131561 QBB131086:QBB131561 QKX131086:QKX131561 QUT131086:QUT131561 REP131086:REP131561 ROL131086:ROL131561 RYH131086:RYH131561 SID131086:SID131561 SRZ131086:SRZ131561 TBV131086:TBV131561 TLR131086:TLR131561 TVN131086:TVN131561 UFJ131086:UFJ131561 UPF131086:UPF131561 UZB131086:UZB131561 VIX131086:VIX131561 VST131086:VST131561 WCP131086:WCP131561 WML131086:WML131561 WWH131086:WWH131561 Z196622:Z197097 JV196622:JV197097 TR196622:TR197097 ADN196622:ADN197097 ANJ196622:ANJ197097 AXF196622:AXF197097 BHB196622:BHB197097 BQX196622:BQX197097 CAT196622:CAT197097 CKP196622:CKP197097 CUL196622:CUL197097 DEH196622:DEH197097 DOD196622:DOD197097 DXZ196622:DXZ197097 EHV196622:EHV197097 ERR196622:ERR197097 FBN196622:FBN197097 FLJ196622:FLJ197097 FVF196622:FVF197097 GFB196622:GFB197097 GOX196622:GOX197097 GYT196622:GYT197097 HIP196622:HIP197097 HSL196622:HSL197097 ICH196622:ICH197097 IMD196622:IMD197097 IVZ196622:IVZ197097 JFV196622:JFV197097 JPR196622:JPR197097 JZN196622:JZN197097 KJJ196622:KJJ197097 KTF196622:KTF197097 LDB196622:LDB197097 LMX196622:LMX197097 LWT196622:LWT197097 MGP196622:MGP197097 MQL196622:MQL197097 NAH196622:NAH197097 NKD196622:NKD197097 NTZ196622:NTZ197097 ODV196622:ODV197097 ONR196622:ONR197097 OXN196622:OXN197097 PHJ196622:PHJ197097 PRF196622:PRF197097 QBB196622:QBB197097 QKX196622:QKX197097 QUT196622:QUT197097 REP196622:REP197097 ROL196622:ROL197097 RYH196622:RYH197097 SID196622:SID197097 SRZ196622:SRZ197097 TBV196622:TBV197097 TLR196622:TLR197097 TVN196622:TVN197097 UFJ196622:UFJ197097 UPF196622:UPF197097 UZB196622:UZB197097 VIX196622:VIX197097 VST196622:VST197097 WCP196622:WCP197097 WML196622:WML197097 WWH196622:WWH197097 Z262158:Z262633 JV262158:JV262633 TR262158:TR262633 ADN262158:ADN262633 ANJ262158:ANJ262633 AXF262158:AXF262633 BHB262158:BHB262633 BQX262158:BQX262633 CAT262158:CAT262633 CKP262158:CKP262633 CUL262158:CUL262633 DEH262158:DEH262633 DOD262158:DOD262633 DXZ262158:DXZ262633 EHV262158:EHV262633 ERR262158:ERR262633 FBN262158:FBN262633 FLJ262158:FLJ262633 FVF262158:FVF262633 GFB262158:GFB262633 GOX262158:GOX262633 GYT262158:GYT262633 HIP262158:HIP262633 HSL262158:HSL262633 ICH262158:ICH262633 IMD262158:IMD262633 IVZ262158:IVZ262633 JFV262158:JFV262633 JPR262158:JPR262633 JZN262158:JZN262633 KJJ262158:KJJ262633 KTF262158:KTF262633 LDB262158:LDB262633 LMX262158:LMX262633 LWT262158:LWT262633 MGP262158:MGP262633 MQL262158:MQL262633 NAH262158:NAH262633 NKD262158:NKD262633 NTZ262158:NTZ262633 ODV262158:ODV262633 ONR262158:ONR262633 OXN262158:OXN262633 PHJ262158:PHJ262633 PRF262158:PRF262633 QBB262158:QBB262633 QKX262158:QKX262633 QUT262158:QUT262633 REP262158:REP262633 ROL262158:ROL262633 RYH262158:RYH262633 SID262158:SID262633 SRZ262158:SRZ262633 TBV262158:TBV262633 TLR262158:TLR262633 TVN262158:TVN262633 UFJ262158:UFJ262633 UPF262158:UPF262633 UZB262158:UZB262633 VIX262158:VIX262633 VST262158:VST262633 WCP262158:WCP262633 WML262158:WML262633 WWH262158:WWH262633 Z327694:Z328169 JV327694:JV328169 TR327694:TR328169 ADN327694:ADN328169 ANJ327694:ANJ328169 AXF327694:AXF328169 BHB327694:BHB328169 BQX327694:BQX328169 CAT327694:CAT328169 CKP327694:CKP328169 CUL327694:CUL328169 DEH327694:DEH328169 DOD327694:DOD328169 DXZ327694:DXZ328169 EHV327694:EHV328169 ERR327694:ERR328169 FBN327694:FBN328169 FLJ327694:FLJ328169 FVF327694:FVF328169 GFB327694:GFB328169 GOX327694:GOX328169 GYT327694:GYT328169 HIP327694:HIP328169 HSL327694:HSL328169 ICH327694:ICH328169 IMD327694:IMD328169 IVZ327694:IVZ328169 JFV327694:JFV328169 JPR327694:JPR328169 JZN327694:JZN328169 KJJ327694:KJJ328169 KTF327694:KTF328169 LDB327694:LDB328169 LMX327694:LMX328169 LWT327694:LWT328169 MGP327694:MGP328169 MQL327694:MQL328169 NAH327694:NAH328169 NKD327694:NKD328169 NTZ327694:NTZ328169 ODV327694:ODV328169 ONR327694:ONR328169 OXN327694:OXN328169 PHJ327694:PHJ328169 PRF327694:PRF328169 QBB327694:QBB328169 QKX327694:QKX328169 QUT327694:QUT328169 REP327694:REP328169 ROL327694:ROL328169 RYH327694:RYH328169 SID327694:SID328169 SRZ327694:SRZ328169 TBV327694:TBV328169 TLR327694:TLR328169 TVN327694:TVN328169 UFJ327694:UFJ328169 UPF327694:UPF328169 UZB327694:UZB328169 VIX327694:VIX328169 VST327694:VST328169 WCP327694:WCP328169 WML327694:WML328169 WWH327694:WWH328169 Z393230:Z393705 JV393230:JV393705 TR393230:TR393705 ADN393230:ADN393705 ANJ393230:ANJ393705 AXF393230:AXF393705 BHB393230:BHB393705 BQX393230:BQX393705 CAT393230:CAT393705 CKP393230:CKP393705 CUL393230:CUL393705 DEH393230:DEH393705 DOD393230:DOD393705 DXZ393230:DXZ393705 EHV393230:EHV393705 ERR393230:ERR393705 FBN393230:FBN393705 FLJ393230:FLJ393705 FVF393230:FVF393705 GFB393230:GFB393705 GOX393230:GOX393705 GYT393230:GYT393705 HIP393230:HIP393705 HSL393230:HSL393705 ICH393230:ICH393705 IMD393230:IMD393705 IVZ393230:IVZ393705 JFV393230:JFV393705 JPR393230:JPR393705 JZN393230:JZN393705 KJJ393230:KJJ393705 KTF393230:KTF393705 LDB393230:LDB393705 LMX393230:LMX393705 LWT393230:LWT393705 MGP393230:MGP393705 MQL393230:MQL393705 NAH393230:NAH393705 NKD393230:NKD393705 NTZ393230:NTZ393705 ODV393230:ODV393705 ONR393230:ONR393705 OXN393230:OXN393705 PHJ393230:PHJ393705 PRF393230:PRF393705 QBB393230:QBB393705 QKX393230:QKX393705 QUT393230:QUT393705 REP393230:REP393705 ROL393230:ROL393705 RYH393230:RYH393705 SID393230:SID393705 SRZ393230:SRZ393705 TBV393230:TBV393705 TLR393230:TLR393705 TVN393230:TVN393705 UFJ393230:UFJ393705 UPF393230:UPF393705 UZB393230:UZB393705 VIX393230:VIX393705 VST393230:VST393705 WCP393230:WCP393705 WML393230:WML393705 WWH393230:WWH393705 Z458766:Z459241 JV458766:JV459241 TR458766:TR459241 ADN458766:ADN459241 ANJ458766:ANJ459241 AXF458766:AXF459241 BHB458766:BHB459241 BQX458766:BQX459241 CAT458766:CAT459241 CKP458766:CKP459241 CUL458766:CUL459241 DEH458766:DEH459241 DOD458766:DOD459241 DXZ458766:DXZ459241 EHV458766:EHV459241 ERR458766:ERR459241 FBN458766:FBN459241 FLJ458766:FLJ459241 FVF458766:FVF459241 GFB458766:GFB459241 GOX458766:GOX459241 GYT458766:GYT459241 HIP458766:HIP459241 HSL458766:HSL459241 ICH458766:ICH459241 IMD458766:IMD459241 IVZ458766:IVZ459241 JFV458766:JFV459241 JPR458766:JPR459241 JZN458766:JZN459241 KJJ458766:KJJ459241 KTF458766:KTF459241 LDB458766:LDB459241 LMX458766:LMX459241 LWT458766:LWT459241 MGP458766:MGP459241 MQL458766:MQL459241 NAH458766:NAH459241 NKD458766:NKD459241 NTZ458766:NTZ459241 ODV458766:ODV459241 ONR458766:ONR459241 OXN458766:OXN459241 PHJ458766:PHJ459241 PRF458766:PRF459241 QBB458766:QBB459241 QKX458766:QKX459241 QUT458766:QUT459241 REP458766:REP459241 ROL458766:ROL459241 RYH458766:RYH459241 SID458766:SID459241 SRZ458766:SRZ459241 TBV458766:TBV459241 TLR458766:TLR459241 TVN458766:TVN459241 UFJ458766:UFJ459241 UPF458766:UPF459241 UZB458766:UZB459241 VIX458766:VIX459241 VST458766:VST459241 WCP458766:WCP459241 WML458766:WML459241 WWH458766:WWH459241 Z524302:Z524777 JV524302:JV524777 TR524302:TR524777 ADN524302:ADN524777 ANJ524302:ANJ524777 AXF524302:AXF524777 BHB524302:BHB524777 BQX524302:BQX524777 CAT524302:CAT524777 CKP524302:CKP524777 CUL524302:CUL524777 DEH524302:DEH524777 DOD524302:DOD524777 DXZ524302:DXZ524777 EHV524302:EHV524777 ERR524302:ERR524777 FBN524302:FBN524777 FLJ524302:FLJ524777 FVF524302:FVF524777 GFB524302:GFB524777 GOX524302:GOX524777 GYT524302:GYT524777 HIP524302:HIP524777 HSL524302:HSL524777 ICH524302:ICH524777 IMD524302:IMD524777 IVZ524302:IVZ524777 JFV524302:JFV524777 JPR524302:JPR524777 JZN524302:JZN524777 KJJ524302:KJJ524777 KTF524302:KTF524777 LDB524302:LDB524777 LMX524302:LMX524777 LWT524302:LWT524777 MGP524302:MGP524777 MQL524302:MQL524777 NAH524302:NAH524777 NKD524302:NKD524777 NTZ524302:NTZ524777 ODV524302:ODV524777 ONR524302:ONR524777 OXN524302:OXN524777 PHJ524302:PHJ524777 PRF524302:PRF524777 QBB524302:QBB524777 QKX524302:QKX524777 QUT524302:QUT524777 REP524302:REP524777 ROL524302:ROL524777 RYH524302:RYH524777 SID524302:SID524777 SRZ524302:SRZ524777 TBV524302:TBV524777 TLR524302:TLR524777 TVN524302:TVN524777 UFJ524302:UFJ524777 UPF524302:UPF524777 UZB524302:UZB524777 VIX524302:VIX524777 VST524302:VST524777 WCP524302:WCP524777 WML524302:WML524777 WWH524302:WWH524777 Z589838:Z590313 JV589838:JV590313 TR589838:TR590313 ADN589838:ADN590313 ANJ589838:ANJ590313 AXF589838:AXF590313 BHB589838:BHB590313 BQX589838:BQX590313 CAT589838:CAT590313 CKP589838:CKP590313 CUL589838:CUL590313 DEH589838:DEH590313 DOD589838:DOD590313 DXZ589838:DXZ590313 EHV589838:EHV590313 ERR589838:ERR590313 FBN589838:FBN590313 FLJ589838:FLJ590313 FVF589838:FVF590313 GFB589838:GFB590313 GOX589838:GOX590313 GYT589838:GYT590313 HIP589838:HIP590313 HSL589838:HSL590313 ICH589838:ICH590313 IMD589838:IMD590313 IVZ589838:IVZ590313 JFV589838:JFV590313 JPR589838:JPR590313 JZN589838:JZN590313 KJJ589838:KJJ590313 KTF589838:KTF590313 LDB589838:LDB590313 LMX589838:LMX590313 LWT589838:LWT590313 MGP589838:MGP590313 MQL589838:MQL590313 NAH589838:NAH590313 NKD589838:NKD590313 NTZ589838:NTZ590313 ODV589838:ODV590313 ONR589838:ONR590313 OXN589838:OXN590313 PHJ589838:PHJ590313 PRF589838:PRF590313 QBB589838:QBB590313 QKX589838:QKX590313 QUT589838:QUT590313 REP589838:REP590313 ROL589838:ROL590313 RYH589838:RYH590313 SID589838:SID590313 SRZ589838:SRZ590313 TBV589838:TBV590313 TLR589838:TLR590313 TVN589838:TVN590313 UFJ589838:UFJ590313 UPF589838:UPF590313 UZB589838:UZB590313 VIX589838:VIX590313 VST589838:VST590313 WCP589838:WCP590313 WML589838:WML590313 WWH589838:WWH590313 Z655374:Z655849 JV655374:JV655849 TR655374:TR655849 ADN655374:ADN655849 ANJ655374:ANJ655849 AXF655374:AXF655849 BHB655374:BHB655849 BQX655374:BQX655849 CAT655374:CAT655849 CKP655374:CKP655849 CUL655374:CUL655849 DEH655374:DEH655849 DOD655374:DOD655849 DXZ655374:DXZ655849 EHV655374:EHV655849 ERR655374:ERR655849 FBN655374:FBN655849 FLJ655374:FLJ655849 FVF655374:FVF655849 GFB655374:GFB655849 GOX655374:GOX655849 GYT655374:GYT655849 HIP655374:HIP655849 HSL655374:HSL655849 ICH655374:ICH655849 IMD655374:IMD655849 IVZ655374:IVZ655849 JFV655374:JFV655849 JPR655374:JPR655849 JZN655374:JZN655849 KJJ655374:KJJ655849 KTF655374:KTF655849 LDB655374:LDB655849 LMX655374:LMX655849 LWT655374:LWT655849 MGP655374:MGP655849 MQL655374:MQL655849 NAH655374:NAH655849 NKD655374:NKD655849 NTZ655374:NTZ655849 ODV655374:ODV655849 ONR655374:ONR655849 OXN655374:OXN655849 PHJ655374:PHJ655849 PRF655374:PRF655849 QBB655374:QBB655849 QKX655374:QKX655849 QUT655374:QUT655849 REP655374:REP655849 ROL655374:ROL655849 RYH655374:RYH655849 SID655374:SID655849 SRZ655374:SRZ655849 TBV655374:TBV655849 TLR655374:TLR655849 TVN655374:TVN655849 UFJ655374:UFJ655849 UPF655374:UPF655849 UZB655374:UZB655849 VIX655374:VIX655849 VST655374:VST655849 WCP655374:WCP655849 WML655374:WML655849 WWH655374:WWH655849 Z720910:Z721385 JV720910:JV721385 TR720910:TR721385 ADN720910:ADN721385 ANJ720910:ANJ721385 AXF720910:AXF721385 BHB720910:BHB721385 BQX720910:BQX721385 CAT720910:CAT721385 CKP720910:CKP721385 CUL720910:CUL721385 DEH720910:DEH721385 DOD720910:DOD721385 DXZ720910:DXZ721385 EHV720910:EHV721385 ERR720910:ERR721385 FBN720910:FBN721385 FLJ720910:FLJ721385 FVF720910:FVF721385 GFB720910:GFB721385 GOX720910:GOX721385 GYT720910:GYT721385 HIP720910:HIP721385 HSL720910:HSL721385 ICH720910:ICH721385 IMD720910:IMD721385 IVZ720910:IVZ721385 JFV720910:JFV721385 JPR720910:JPR721385 JZN720910:JZN721385 KJJ720910:KJJ721385 KTF720910:KTF721385 LDB720910:LDB721385 LMX720910:LMX721385 LWT720910:LWT721385 MGP720910:MGP721385 MQL720910:MQL721385 NAH720910:NAH721385 NKD720910:NKD721385 NTZ720910:NTZ721385 ODV720910:ODV721385 ONR720910:ONR721385 OXN720910:OXN721385 PHJ720910:PHJ721385 PRF720910:PRF721385 QBB720910:QBB721385 QKX720910:QKX721385 QUT720910:QUT721385 REP720910:REP721385 ROL720910:ROL721385 RYH720910:RYH721385 SID720910:SID721385 SRZ720910:SRZ721385 TBV720910:TBV721385 TLR720910:TLR721385 TVN720910:TVN721385 UFJ720910:UFJ721385 UPF720910:UPF721385 UZB720910:UZB721385 VIX720910:VIX721385 VST720910:VST721385 WCP720910:WCP721385 WML720910:WML721385 WWH720910:WWH721385 Z786446:Z786921 JV786446:JV786921 TR786446:TR786921 ADN786446:ADN786921 ANJ786446:ANJ786921 AXF786446:AXF786921 BHB786446:BHB786921 BQX786446:BQX786921 CAT786446:CAT786921 CKP786446:CKP786921 CUL786446:CUL786921 DEH786446:DEH786921 DOD786446:DOD786921 DXZ786446:DXZ786921 EHV786446:EHV786921 ERR786446:ERR786921 FBN786446:FBN786921 FLJ786446:FLJ786921 FVF786446:FVF786921 GFB786446:GFB786921 GOX786446:GOX786921 GYT786446:GYT786921 HIP786446:HIP786921 HSL786446:HSL786921 ICH786446:ICH786921 IMD786446:IMD786921 IVZ786446:IVZ786921 JFV786446:JFV786921 JPR786446:JPR786921 JZN786446:JZN786921 KJJ786446:KJJ786921 KTF786446:KTF786921 LDB786446:LDB786921 LMX786446:LMX786921 LWT786446:LWT786921 MGP786446:MGP786921 MQL786446:MQL786921 NAH786446:NAH786921 NKD786446:NKD786921 NTZ786446:NTZ786921 ODV786446:ODV786921 ONR786446:ONR786921 OXN786446:OXN786921 PHJ786446:PHJ786921 PRF786446:PRF786921 QBB786446:QBB786921 QKX786446:QKX786921 QUT786446:QUT786921 REP786446:REP786921 ROL786446:ROL786921 RYH786446:RYH786921 SID786446:SID786921 SRZ786446:SRZ786921 TBV786446:TBV786921 TLR786446:TLR786921 TVN786446:TVN786921 UFJ786446:UFJ786921 UPF786446:UPF786921 UZB786446:UZB786921 VIX786446:VIX786921 VST786446:VST786921 WCP786446:WCP786921 WML786446:WML786921 WWH786446:WWH786921 Z851982:Z852457 JV851982:JV852457 TR851982:TR852457 ADN851982:ADN852457 ANJ851982:ANJ852457 AXF851982:AXF852457 BHB851982:BHB852457 BQX851982:BQX852457 CAT851982:CAT852457 CKP851982:CKP852457 CUL851982:CUL852457 DEH851982:DEH852457 DOD851982:DOD852457 DXZ851982:DXZ852457 EHV851982:EHV852457 ERR851982:ERR852457 FBN851982:FBN852457 FLJ851982:FLJ852457 FVF851982:FVF852457 GFB851982:GFB852457 GOX851982:GOX852457 GYT851982:GYT852457 HIP851982:HIP852457 HSL851982:HSL852457 ICH851982:ICH852457 IMD851982:IMD852457 IVZ851982:IVZ852457 JFV851982:JFV852457 JPR851982:JPR852457 JZN851982:JZN852457 KJJ851982:KJJ852457 KTF851982:KTF852457 LDB851982:LDB852457 LMX851982:LMX852457 LWT851982:LWT852457 MGP851982:MGP852457 MQL851982:MQL852457 NAH851982:NAH852457 NKD851982:NKD852457 NTZ851982:NTZ852457 ODV851982:ODV852457 ONR851982:ONR852457 OXN851982:OXN852457 PHJ851982:PHJ852457 PRF851982:PRF852457 QBB851982:QBB852457 QKX851982:QKX852457 QUT851982:QUT852457 REP851982:REP852457 ROL851982:ROL852457 RYH851982:RYH852457 SID851982:SID852457 SRZ851982:SRZ852457 TBV851982:TBV852457 TLR851982:TLR852457 TVN851982:TVN852457 UFJ851982:UFJ852457 UPF851982:UPF852457 UZB851982:UZB852457 VIX851982:VIX852457 VST851982:VST852457 WCP851982:WCP852457 WML851982:WML852457 WWH851982:WWH852457 Z917518:Z917993 JV917518:JV917993 TR917518:TR917993 ADN917518:ADN917993 ANJ917518:ANJ917993 AXF917518:AXF917993 BHB917518:BHB917993 BQX917518:BQX917993 CAT917518:CAT917993 CKP917518:CKP917993 CUL917518:CUL917993 DEH917518:DEH917993 DOD917518:DOD917993 DXZ917518:DXZ917993 EHV917518:EHV917993 ERR917518:ERR917993 FBN917518:FBN917993 FLJ917518:FLJ917993 FVF917518:FVF917993 GFB917518:GFB917993 GOX917518:GOX917993 GYT917518:GYT917993 HIP917518:HIP917993 HSL917518:HSL917993 ICH917518:ICH917993 IMD917518:IMD917993 IVZ917518:IVZ917993 JFV917518:JFV917993 JPR917518:JPR917993 JZN917518:JZN917993 KJJ917518:KJJ917993 KTF917518:KTF917993 LDB917518:LDB917993 LMX917518:LMX917993 LWT917518:LWT917993 MGP917518:MGP917993 MQL917518:MQL917993 NAH917518:NAH917993 NKD917518:NKD917993 NTZ917518:NTZ917993 ODV917518:ODV917993 ONR917518:ONR917993 OXN917518:OXN917993 PHJ917518:PHJ917993 PRF917518:PRF917993 QBB917518:QBB917993 QKX917518:QKX917993 QUT917518:QUT917993 REP917518:REP917993 ROL917518:ROL917993 RYH917518:RYH917993 SID917518:SID917993 SRZ917518:SRZ917993 TBV917518:TBV917993 TLR917518:TLR917993 TVN917518:TVN917993 UFJ917518:UFJ917993 UPF917518:UPF917993 UZB917518:UZB917993 VIX917518:VIX917993 VST917518:VST917993 WCP917518:WCP917993 WML917518:WML917993 WWH917518:WWH917993 Z983054:Z983529 JV983054:JV983529 TR983054:TR983529 ADN983054:ADN983529 ANJ983054:ANJ983529 AXF983054:AXF983529 BHB983054:BHB983529 BQX983054:BQX983529 CAT983054:CAT983529 CKP983054:CKP983529 CUL983054:CUL983529 DEH983054:DEH983529 DOD983054:DOD983529 DXZ983054:DXZ983529 EHV983054:EHV983529 ERR983054:ERR983529 FBN983054:FBN983529 FLJ983054:FLJ983529 FVF983054:FVF983529 GFB983054:GFB983529 GOX983054:GOX983529 GYT983054:GYT983529 HIP983054:HIP983529 HSL983054:HSL983529 ICH983054:ICH983529 IMD983054:IMD983529 IVZ983054:IVZ983529 JFV983054:JFV983529 JPR983054:JPR983529 JZN983054:JZN983529 KJJ983054:KJJ983529 KTF983054:KTF983529 LDB983054:LDB983529 LMX983054:LMX983529 LWT983054:LWT983529 MGP983054:MGP983529 MQL983054:MQL983529 NAH983054:NAH983529 NKD983054:NKD983529 NTZ983054:NTZ983529 ODV983054:ODV983529 ONR983054:ONR983529 OXN983054:OXN983529 PHJ983054:PHJ983529 PRF983054:PRF983529 QBB983054:QBB983529 QKX983054:QKX983529 QUT983054:QUT983529 REP983054:REP983529 ROL983054:ROL983529 RYH983054:RYH983529 SID983054:SID983529 SRZ983054:SRZ983529 TBV983054:TBV983529 TLR983054:TLR983529 TVN983054:TVN983529 UFJ983054:UFJ983529 UPF983054:UPF983529 UZB983054:UZB983529 VIX983054:VIX983529 VST983054:VST983529 WCP983054:WCP983529 WML983054:WML983529 WWH983054:WWH983529 C14:C489 IY14:IY489 SU14:SU489 ACQ14:ACQ489 AMM14:AMM489 AWI14:AWI489 BGE14:BGE489 BQA14:BQA489 BZW14:BZW489 CJS14:CJS489 CTO14:CTO489 DDK14:DDK489 DNG14:DNG489 DXC14:DXC489 EGY14:EGY489 EQU14:EQU489 FAQ14:FAQ489 FKM14:FKM489 FUI14:FUI489 GEE14:GEE489 GOA14:GOA489 GXW14:GXW489 HHS14:HHS489 HRO14:HRO489 IBK14:IBK489 ILG14:ILG489 IVC14:IVC489 JEY14:JEY489 JOU14:JOU489 JYQ14:JYQ489 KIM14:KIM489 KSI14:KSI489 LCE14:LCE489 LMA14:LMA489 LVW14:LVW489 MFS14:MFS489 MPO14:MPO489 MZK14:MZK489 NJG14:NJG489 NTC14:NTC489 OCY14:OCY489 OMU14:OMU489 OWQ14:OWQ489 PGM14:PGM489 PQI14:PQI489 QAE14:QAE489 QKA14:QKA489 QTW14:QTW489 RDS14:RDS489 RNO14:RNO489 RXK14:RXK489 SHG14:SHG489 SRC14:SRC489 TAY14:TAY489 TKU14:TKU489 TUQ14:TUQ489 UEM14:UEM489 UOI14:UOI489 UYE14:UYE489 VIA14:VIA489 VRW14:VRW489 WBS14:WBS489 WLO14:WLO489 WVK14:WVK489 C65550:C66025 IY65550:IY66025 SU65550:SU66025 ACQ65550:ACQ66025 AMM65550:AMM66025 AWI65550:AWI66025 BGE65550:BGE66025 BQA65550:BQA66025 BZW65550:BZW66025 CJS65550:CJS66025 CTO65550:CTO66025 DDK65550:DDK66025 DNG65550:DNG66025 DXC65550:DXC66025 EGY65550:EGY66025 EQU65550:EQU66025 FAQ65550:FAQ66025 FKM65550:FKM66025 FUI65550:FUI66025 GEE65550:GEE66025 GOA65550:GOA66025 GXW65550:GXW66025 HHS65550:HHS66025 HRO65550:HRO66025 IBK65550:IBK66025 ILG65550:ILG66025 IVC65550:IVC66025 JEY65550:JEY66025 JOU65550:JOU66025 JYQ65550:JYQ66025 KIM65550:KIM66025 KSI65550:KSI66025 LCE65550:LCE66025 LMA65550:LMA66025 LVW65550:LVW66025 MFS65550:MFS66025 MPO65550:MPO66025 MZK65550:MZK66025 NJG65550:NJG66025 NTC65550:NTC66025 OCY65550:OCY66025 OMU65550:OMU66025 OWQ65550:OWQ66025 PGM65550:PGM66025 PQI65550:PQI66025 QAE65550:QAE66025 QKA65550:QKA66025 QTW65550:QTW66025 RDS65550:RDS66025 RNO65550:RNO66025 RXK65550:RXK66025 SHG65550:SHG66025 SRC65550:SRC66025 TAY65550:TAY66025 TKU65550:TKU66025 TUQ65550:TUQ66025 UEM65550:UEM66025 UOI65550:UOI66025 UYE65550:UYE66025 VIA65550:VIA66025 VRW65550:VRW66025 WBS65550:WBS66025 WLO65550:WLO66025 WVK65550:WVK66025 C131086:C131561 IY131086:IY131561 SU131086:SU131561 ACQ131086:ACQ131561 AMM131086:AMM131561 AWI131086:AWI131561 BGE131086:BGE131561 BQA131086:BQA131561 BZW131086:BZW131561 CJS131086:CJS131561 CTO131086:CTO131561 DDK131086:DDK131561 DNG131086:DNG131561 DXC131086:DXC131561 EGY131086:EGY131561 EQU131086:EQU131561 FAQ131086:FAQ131561 FKM131086:FKM131561 FUI131086:FUI131561 GEE131086:GEE131561 GOA131086:GOA131561 GXW131086:GXW131561 HHS131086:HHS131561 HRO131086:HRO131561 IBK131086:IBK131561 ILG131086:ILG131561 IVC131086:IVC131561 JEY131086:JEY131561 JOU131086:JOU131561 JYQ131086:JYQ131561 KIM131086:KIM131561 KSI131086:KSI131561 LCE131086:LCE131561 LMA131086:LMA131561 LVW131086:LVW131561 MFS131086:MFS131561 MPO131086:MPO131561 MZK131086:MZK131561 NJG131086:NJG131561 NTC131086:NTC131561 OCY131086:OCY131561 OMU131086:OMU131561 OWQ131086:OWQ131561 PGM131086:PGM131561 PQI131086:PQI131561 QAE131086:QAE131561 QKA131086:QKA131561 QTW131086:QTW131561 RDS131086:RDS131561 RNO131086:RNO131561 RXK131086:RXK131561 SHG131086:SHG131561 SRC131086:SRC131561 TAY131086:TAY131561 TKU131086:TKU131561 TUQ131086:TUQ131561 UEM131086:UEM131561 UOI131086:UOI131561 UYE131086:UYE131561 VIA131086:VIA131561 VRW131086:VRW131561 WBS131086:WBS131561 WLO131086:WLO131561 WVK131086:WVK131561 C196622:C197097 IY196622:IY197097 SU196622:SU197097 ACQ196622:ACQ197097 AMM196622:AMM197097 AWI196622:AWI197097 BGE196622:BGE197097 BQA196622:BQA197097 BZW196622:BZW197097 CJS196622:CJS197097 CTO196622:CTO197097 DDK196622:DDK197097 DNG196622:DNG197097 DXC196622:DXC197097 EGY196622:EGY197097 EQU196622:EQU197097 FAQ196622:FAQ197097 FKM196622:FKM197097 FUI196622:FUI197097 GEE196622:GEE197097 GOA196622:GOA197097 GXW196622:GXW197097 HHS196622:HHS197097 HRO196622:HRO197097 IBK196622:IBK197097 ILG196622:ILG197097 IVC196622:IVC197097 JEY196622:JEY197097 JOU196622:JOU197097 JYQ196622:JYQ197097 KIM196622:KIM197097 KSI196622:KSI197097 LCE196622:LCE197097 LMA196622:LMA197097 LVW196622:LVW197097 MFS196622:MFS197097 MPO196622:MPO197097 MZK196622:MZK197097 NJG196622:NJG197097 NTC196622:NTC197097 OCY196622:OCY197097 OMU196622:OMU197097 OWQ196622:OWQ197097 PGM196622:PGM197097 PQI196622:PQI197097 QAE196622:QAE197097 QKA196622:QKA197097 QTW196622:QTW197097 RDS196622:RDS197097 RNO196622:RNO197097 RXK196622:RXK197097 SHG196622:SHG197097 SRC196622:SRC197097 TAY196622:TAY197097 TKU196622:TKU197097 TUQ196622:TUQ197097 UEM196622:UEM197097 UOI196622:UOI197097 UYE196622:UYE197097 VIA196622:VIA197097 VRW196622:VRW197097 WBS196622:WBS197097 WLO196622:WLO197097 WVK196622:WVK197097 C262158:C262633 IY262158:IY262633 SU262158:SU262633 ACQ262158:ACQ262633 AMM262158:AMM262633 AWI262158:AWI262633 BGE262158:BGE262633 BQA262158:BQA262633 BZW262158:BZW262633 CJS262158:CJS262633 CTO262158:CTO262633 DDK262158:DDK262633 DNG262158:DNG262633 DXC262158:DXC262633 EGY262158:EGY262633 EQU262158:EQU262633 FAQ262158:FAQ262633 FKM262158:FKM262633 FUI262158:FUI262633 GEE262158:GEE262633 GOA262158:GOA262633 GXW262158:GXW262633 HHS262158:HHS262633 HRO262158:HRO262633 IBK262158:IBK262633 ILG262158:ILG262633 IVC262158:IVC262633 JEY262158:JEY262633 JOU262158:JOU262633 JYQ262158:JYQ262633 KIM262158:KIM262633 KSI262158:KSI262633 LCE262158:LCE262633 LMA262158:LMA262633 LVW262158:LVW262633 MFS262158:MFS262633 MPO262158:MPO262633 MZK262158:MZK262633 NJG262158:NJG262633 NTC262158:NTC262633 OCY262158:OCY262633 OMU262158:OMU262633 OWQ262158:OWQ262633 PGM262158:PGM262633 PQI262158:PQI262633 QAE262158:QAE262633 QKA262158:QKA262633 QTW262158:QTW262633 RDS262158:RDS262633 RNO262158:RNO262633 RXK262158:RXK262633 SHG262158:SHG262633 SRC262158:SRC262633 TAY262158:TAY262633 TKU262158:TKU262633 TUQ262158:TUQ262633 UEM262158:UEM262633 UOI262158:UOI262633 UYE262158:UYE262633 VIA262158:VIA262633 VRW262158:VRW262633 WBS262158:WBS262633 WLO262158:WLO262633 WVK262158:WVK262633 C327694:C328169 IY327694:IY328169 SU327694:SU328169 ACQ327694:ACQ328169 AMM327694:AMM328169 AWI327694:AWI328169 BGE327694:BGE328169 BQA327694:BQA328169 BZW327694:BZW328169 CJS327694:CJS328169 CTO327694:CTO328169 DDK327694:DDK328169 DNG327694:DNG328169 DXC327694:DXC328169 EGY327694:EGY328169 EQU327694:EQU328169 FAQ327694:FAQ328169 FKM327694:FKM328169 FUI327694:FUI328169 GEE327694:GEE328169 GOA327694:GOA328169 GXW327694:GXW328169 HHS327694:HHS328169 HRO327694:HRO328169 IBK327694:IBK328169 ILG327694:ILG328169 IVC327694:IVC328169 JEY327694:JEY328169 JOU327694:JOU328169 JYQ327694:JYQ328169 KIM327694:KIM328169 KSI327694:KSI328169 LCE327694:LCE328169 LMA327694:LMA328169 LVW327694:LVW328169 MFS327694:MFS328169 MPO327694:MPO328169 MZK327694:MZK328169 NJG327694:NJG328169 NTC327694:NTC328169 OCY327694:OCY328169 OMU327694:OMU328169 OWQ327694:OWQ328169 PGM327694:PGM328169 PQI327694:PQI328169 QAE327694:QAE328169 QKA327694:QKA328169 QTW327694:QTW328169 RDS327694:RDS328169 RNO327694:RNO328169 RXK327694:RXK328169 SHG327694:SHG328169 SRC327694:SRC328169 TAY327694:TAY328169 TKU327694:TKU328169 TUQ327694:TUQ328169 UEM327694:UEM328169 UOI327694:UOI328169 UYE327694:UYE328169 VIA327694:VIA328169 VRW327694:VRW328169 WBS327694:WBS328169 WLO327694:WLO328169 WVK327694:WVK328169 C393230:C393705 IY393230:IY393705 SU393230:SU393705 ACQ393230:ACQ393705 AMM393230:AMM393705 AWI393230:AWI393705 BGE393230:BGE393705 BQA393230:BQA393705 BZW393230:BZW393705 CJS393230:CJS393705 CTO393230:CTO393705 DDK393230:DDK393705 DNG393230:DNG393705 DXC393230:DXC393705 EGY393230:EGY393705 EQU393230:EQU393705 FAQ393230:FAQ393705 FKM393230:FKM393705 FUI393230:FUI393705 GEE393230:GEE393705 GOA393230:GOA393705 GXW393230:GXW393705 HHS393230:HHS393705 HRO393230:HRO393705 IBK393230:IBK393705 ILG393230:ILG393705 IVC393230:IVC393705 JEY393230:JEY393705 JOU393230:JOU393705 JYQ393230:JYQ393705 KIM393230:KIM393705 KSI393230:KSI393705 LCE393230:LCE393705 LMA393230:LMA393705 LVW393230:LVW393705 MFS393230:MFS393705 MPO393230:MPO393705 MZK393230:MZK393705 NJG393230:NJG393705 NTC393230:NTC393705 OCY393230:OCY393705 OMU393230:OMU393705 OWQ393230:OWQ393705 PGM393230:PGM393705 PQI393230:PQI393705 QAE393230:QAE393705 QKA393230:QKA393705 QTW393230:QTW393705 RDS393230:RDS393705 RNO393230:RNO393705 RXK393230:RXK393705 SHG393230:SHG393705 SRC393230:SRC393705 TAY393230:TAY393705 TKU393230:TKU393705 TUQ393230:TUQ393705 UEM393230:UEM393705 UOI393230:UOI393705 UYE393230:UYE393705 VIA393230:VIA393705 VRW393230:VRW393705 WBS393230:WBS393705 WLO393230:WLO393705 WVK393230:WVK393705 C458766:C459241 IY458766:IY459241 SU458766:SU459241 ACQ458766:ACQ459241 AMM458766:AMM459241 AWI458766:AWI459241 BGE458766:BGE459241 BQA458766:BQA459241 BZW458766:BZW459241 CJS458766:CJS459241 CTO458766:CTO459241 DDK458766:DDK459241 DNG458766:DNG459241 DXC458766:DXC459241 EGY458766:EGY459241 EQU458766:EQU459241 FAQ458766:FAQ459241 FKM458766:FKM459241 FUI458766:FUI459241 GEE458766:GEE459241 GOA458766:GOA459241 GXW458766:GXW459241 HHS458766:HHS459241 HRO458766:HRO459241 IBK458766:IBK459241 ILG458766:ILG459241 IVC458766:IVC459241 JEY458766:JEY459241 JOU458766:JOU459241 JYQ458766:JYQ459241 KIM458766:KIM459241 KSI458766:KSI459241 LCE458766:LCE459241 LMA458766:LMA459241 LVW458766:LVW459241 MFS458766:MFS459241 MPO458766:MPO459241 MZK458766:MZK459241 NJG458766:NJG459241 NTC458766:NTC459241 OCY458766:OCY459241 OMU458766:OMU459241 OWQ458766:OWQ459241 PGM458766:PGM459241 PQI458766:PQI459241 QAE458766:QAE459241 QKA458766:QKA459241 QTW458766:QTW459241 RDS458766:RDS459241 RNO458766:RNO459241 RXK458766:RXK459241 SHG458766:SHG459241 SRC458766:SRC459241 TAY458766:TAY459241 TKU458766:TKU459241 TUQ458766:TUQ459241 UEM458766:UEM459241 UOI458766:UOI459241 UYE458766:UYE459241 VIA458766:VIA459241 VRW458766:VRW459241 WBS458766:WBS459241 WLO458766:WLO459241 WVK458766:WVK459241 C524302:C524777 IY524302:IY524777 SU524302:SU524777 ACQ524302:ACQ524777 AMM524302:AMM524777 AWI524302:AWI524777 BGE524302:BGE524777 BQA524302:BQA524777 BZW524302:BZW524777 CJS524302:CJS524777 CTO524302:CTO524777 DDK524302:DDK524777 DNG524302:DNG524777 DXC524302:DXC524777 EGY524302:EGY524777 EQU524302:EQU524777 FAQ524302:FAQ524777 FKM524302:FKM524777 FUI524302:FUI524777 GEE524302:GEE524777 GOA524302:GOA524777 GXW524302:GXW524777 HHS524302:HHS524777 HRO524302:HRO524777 IBK524302:IBK524777 ILG524302:ILG524777 IVC524302:IVC524777 JEY524302:JEY524777 JOU524302:JOU524777 JYQ524302:JYQ524777 KIM524302:KIM524777 KSI524302:KSI524777 LCE524302:LCE524777 LMA524302:LMA524777 LVW524302:LVW524777 MFS524302:MFS524777 MPO524302:MPO524777 MZK524302:MZK524777 NJG524302:NJG524777 NTC524302:NTC524777 OCY524302:OCY524777 OMU524302:OMU524777 OWQ524302:OWQ524777 PGM524302:PGM524777 PQI524302:PQI524777 QAE524302:QAE524777 QKA524302:QKA524777 QTW524302:QTW524777 RDS524302:RDS524777 RNO524302:RNO524777 RXK524302:RXK524777 SHG524302:SHG524777 SRC524302:SRC524777 TAY524302:TAY524777 TKU524302:TKU524777 TUQ524302:TUQ524777 UEM524302:UEM524777 UOI524302:UOI524777 UYE524302:UYE524777 VIA524302:VIA524777 VRW524302:VRW524777 WBS524302:WBS524777 WLO524302:WLO524777 WVK524302:WVK524777 C589838:C590313 IY589838:IY590313 SU589838:SU590313 ACQ589838:ACQ590313 AMM589838:AMM590313 AWI589838:AWI590313 BGE589838:BGE590313 BQA589838:BQA590313 BZW589838:BZW590313 CJS589838:CJS590313 CTO589838:CTO590313 DDK589838:DDK590313 DNG589838:DNG590313 DXC589838:DXC590313 EGY589838:EGY590313 EQU589838:EQU590313 FAQ589838:FAQ590313 FKM589838:FKM590313 FUI589838:FUI590313 GEE589838:GEE590313 GOA589838:GOA590313 GXW589838:GXW590313 HHS589838:HHS590313 HRO589838:HRO590313 IBK589838:IBK590313 ILG589838:ILG590313 IVC589838:IVC590313 JEY589838:JEY590313 JOU589838:JOU590313 JYQ589838:JYQ590313 KIM589838:KIM590313 KSI589838:KSI590313 LCE589838:LCE590313 LMA589838:LMA590313 LVW589838:LVW590313 MFS589838:MFS590313 MPO589838:MPO590313 MZK589838:MZK590313 NJG589838:NJG590313 NTC589838:NTC590313 OCY589838:OCY590313 OMU589838:OMU590313 OWQ589838:OWQ590313 PGM589838:PGM590313 PQI589838:PQI590313 QAE589838:QAE590313 QKA589838:QKA590313 QTW589838:QTW590313 RDS589838:RDS590313 RNO589838:RNO590313 RXK589838:RXK590313 SHG589838:SHG590313 SRC589838:SRC590313 TAY589838:TAY590313 TKU589838:TKU590313 TUQ589838:TUQ590313 UEM589838:UEM590313 UOI589838:UOI590313 UYE589838:UYE590313 VIA589838:VIA590313 VRW589838:VRW590313 WBS589838:WBS590313 WLO589838:WLO590313 WVK589838:WVK590313 C655374:C655849 IY655374:IY655849 SU655374:SU655849 ACQ655374:ACQ655849 AMM655374:AMM655849 AWI655374:AWI655849 BGE655374:BGE655849 BQA655374:BQA655849 BZW655374:BZW655849 CJS655374:CJS655849 CTO655374:CTO655849 DDK655374:DDK655849 DNG655374:DNG655849 DXC655374:DXC655849 EGY655374:EGY655849 EQU655374:EQU655849 FAQ655374:FAQ655849 FKM655374:FKM655849 FUI655374:FUI655849 GEE655374:GEE655849 GOA655374:GOA655849 GXW655374:GXW655849 HHS655374:HHS655849 HRO655374:HRO655849 IBK655374:IBK655849 ILG655374:ILG655849 IVC655374:IVC655849 JEY655374:JEY655849 JOU655374:JOU655849 JYQ655374:JYQ655849 KIM655374:KIM655849 KSI655374:KSI655849 LCE655374:LCE655849 LMA655374:LMA655849 LVW655374:LVW655849 MFS655374:MFS655849 MPO655374:MPO655849 MZK655374:MZK655849 NJG655374:NJG655849 NTC655374:NTC655849 OCY655374:OCY655849 OMU655374:OMU655849 OWQ655374:OWQ655849 PGM655374:PGM655849 PQI655374:PQI655849 QAE655374:QAE655849 QKA655374:QKA655849 QTW655374:QTW655849 RDS655374:RDS655849 RNO655374:RNO655849 RXK655374:RXK655849 SHG655374:SHG655849 SRC655374:SRC655849 TAY655374:TAY655849 TKU655374:TKU655849 TUQ655374:TUQ655849 UEM655374:UEM655849 UOI655374:UOI655849 UYE655374:UYE655849 VIA655374:VIA655849 VRW655374:VRW655849 WBS655374:WBS655849 WLO655374:WLO655849 WVK655374:WVK655849 C720910:C721385 IY720910:IY721385 SU720910:SU721385 ACQ720910:ACQ721385 AMM720910:AMM721385 AWI720910:AWI721385 BGE720910:BGE721385 BQA720910:BQA721385 BZW720910:BZW721385 CJS720910:CJS721385 CTO720910:CTO721385 DDK720910:DDK721385 DNG720910:DNG721385 DXC720910:DXC721385 EGY720910:EGY721385 EQU720910:EQU721385 FAQ720910:FAQ721385 FKM720910:FKM721385 FUI720910:FUI721385 GEE720910:GEE721385 GOA720910:GOA721385 GXW720910:GXW721385 HHS720910:HHS721385 HRO720910:HRO721385 IBK720910:IBK721385 ILG720910:ILG721385 IVC720910:IVC721385 JEY720910:JEY721385 JOU720910:JOU721385 JYQ720910:JYQ721385 KIM720910:KIM721385 KSI720910:KSI721385 LCE720910:LCE721385 LMA720910:LMA721385 LVW720910:LVW721385 MFS720910:MFS721385 MPO720910:MPO721385 MZK720910:MZK721385 NJG720910:NJG721385 NTC720910:NTC721385 OCY720910:OCY721385 OMU720910:OMU721385 OWQ720910:OWQ721385 PGM720910:PGM721385 PQI720910:PQI721385 QAE720910:QAE721385 QKA720910:QKA721385 QTW720910:QTW721385 RDS720910:RDS721385 RNO720910:RNO721385 RXK720910:RXK721385 SHG720910:SHG721385 SRC720910:SRC721385 TAY720910:TAY721385 TKU720910:TKU721385 TUQ720910:TUQ721385 UEM720910:UEM721385 UOI720910:UOI721385 UYE720910:UYE721385 VIA720910:VIA721385 VRW720910:VRW721385 WBS720910:WBS721385 WLO720910:WLO721385 WVK720910:WVK721385 C786446:C786921 IY786446:IY786921 SU786446:SU786921 ACQ786446:ACQ786921 AMM786446:AMM786921 AWI786446:AWI786921 BGE786446:BGE786921 BQA786446:BQA786921 BZW786446:BZW786921 CJS786446:CJS786921 CTO786446:CTO786921 DDK786446:DDK786921 DNG786446:DNG786921 DXC786446:DXC786921 EGY786446:EGY786921 EQU786446:EQU786921 FAQ786446:FAQ786921 FKM786446:FKM786921 FUI786446:FUI786921 GEE786446:GEE786921 GOA786446:GOA786921 GXW786446:GXW786921 HHS786446:HHS786921 HRO786446:HRO786921 IBK786446:IBK786921 ILG786446:ILG786921 IVC786446:IVC786921 JEY786446:JEY786921 JOU786446:JOU786921 JYQ786446:JYQ786921 KIM786446:KIM786921 KSI786446:KSI786921 LCE786446:LCE786921 LMA786446:LMA786921 LVW786446:LVW786921 MFS786446:MFS786921 MPO786446:MPO786921 MZK786446:MZK786921 NJG786446:NJG786921 NTC786446:NTC786921 OCY786446:OCY786921 OMU786446:OMU786921 OWQ786446:OWQ786921 PGM786446:PGM786921 PQI786446:PQI786921 QAE786446:QAE786921 QKA786446:QKA786921 QTW786446:QTW786921 RDS786446:RDS786921 RNO786446:RNO786921 RXK786446:RXK786921 SHG786446:SHG786921 SRC786446:SRC786921 TAY786446:TAY786921 TKU786446:TKU786921 TUQ786446:TUQ786921 UEM786446:UEM786921 UOI786446:UOI786921 UYE786446:UYE786921 VIA786446:VIA786921 VRW786446:VRW786921 WBS786446:WBS786921 WLO786446:WLO786921 WVK786446:WVK786921 C851982:C852457 IY851982:IY852457 SU851982:SU852457 ACQ851982:ACQ852457 AMM851982:AMM852457 AWI851982:AWI852457 BGE851982:BGE852457 BQA851982:BQA852457 BZW851982:BZW852457 CJS851982:CJS852457 CTO851982:CTO852457 DDK851982:DDK852457 DNG851982:DNG852457 DXC851982:DXC852457 EGY851982:EGY852457 EQU851982:EQU852457 FAQ851982:FAQ852457 FKM851982:FKM852457 FUI851982:FUI852457 GEE851982:GEE852457 GOA851982:GOA852457 GXW851982:GXW852457 HHS851982:HHS852457 HRO851982:HRO852457 IBK851982:IBK852457 ILG851982:ILG852457 IVC851982:IVC852457 JEY851982:JEY852457 JOU851982:JOU852457 JYQ851982:JYQ852457 KIM851982:KIM852457 KSI851982:KSI852457 LCE851982:LCE852457 LMA851982:LMA852457 LVW851982:LVW852457 MFS851982:MFS852457 MPO851982:MPO852457 MZK851982:MZK852457 NJG851982:NJG852457 NTC851982:NTC852457 OCY851982:OCY852457 OMU851982:OMU852457 OWQ851982:OWQ852457 PGM851982:PGM852457 PQI851982:PQI852457 QAE851982:QAE852457 QKA851982:QKA852457 QTW851982:QTW852457 RDS851982:RDS852457 RNO851982:RNO852457 RXK851982:RXK852457 SHG851982:SHG852457 SRC851982:SRC852457 TAY851982:TAY852457 TKU851982:TKU852457 TUQ851982:TUQ852457 UEM851982:UEM852457 UOI851982:UOI852457 UYE851982:UYE852457 VIA851982:VIA852457 VRW851982:VRW852457 WBS851982:WBS852457 WLO851982:WLO852457 WVK851982:WVK852457 C917518:C917993 IY917518:IY917993 SU917518:SU917993 ACQ917518:ACQ917993 AMM917518:AMM917993 AWI917518:AWI917993 BGE917518:BGE917993 BQA917518:BQA917993 BZW917518:BZW917993 CJS917518:CJS917993 CTO917518:CTO917993 DDK917518:DDK917993 DNG917518:DNG917993 DXC917518:DXC917993 EGY917518:EGY917993 EQU917518:EQU917993 FAQ917518:FAQ917993 FKM917518:FKM917993 FUI917518:FUI917993 GEE917518:GEE917993 GOA917518:GOA917993 GXW917518:GXW917993 HHS917518:HHS917993 HRO917518:HRO917993 IBK917518:IBK917993 ILG917518:ILG917993 IVC917518:IVC917993 JEY917518:JEY917993 JOU917518:JOU917993 JYQ917518:JYQ917993 KIM917518:KIM917993 KSI917518:KSI917993 LCE917518:LCE917993 LMA917518:LMA917993 LVW917518:LVW917993 MFS917518:MFS917993 MPO917518:MPO917993 MZK917518:MZK917993 NJG917518:NJG917993 NTC917518:NTC917993 OCY917518:OCY917993 OMU917518:OMU917993 OWQ917518:OWQ917993 PGM917518:PGM917993 PQI917518:PQI917993 QAE917518:QAE917993 QKA917518:QKA917993 QTW917518:QTW917993 RDS917518:RDS917993 RNO917518:RNO917993 RXK917518:RXK917993 SHG917518:SHG917993 SRC917518:SRC917993 TAY917518:TAY917993 TKU917518:TKU917993 TUQ917518:TUQ917993 UEM917518:UEM917993 UOI917518:UOI917993 UYE917518:UYE917993 VIA917518:VIA917993 VRW917518:VRW917993 WBS917518:WBS917993 WLO917518:WLO917993 WVK917518:WVK917993 C983054:C983529 IY983054:IY983529 SU983054:SU983529 ACQ983054:ACQ983529 AMM983054:AMM983529 AWI983054:AWI983529 BGE983054:BGE983529 BQA983054:BQA983529 BZW983054:BZW983529 CJS983054:CJS983529 CTO983054:CTO983529 DDK983054:DDK983529 DNG983054:DNG983529 DXC983054:DXC983529 EGY983054:EGY983529 EQU983054:EQU983529 FAQ983054:FAQ983529 FKM983054:FKM983529 FUI983054:FUI983529 GEE983054:GEE983529 GOA983054:GOA983529 GXW983054:GXW983529 HHS983054:HHS983529 HRO983054:HRO983529 IBK983054:IBK983529 ILG983054:ILG983529 IVC983054:IVC983529 JEY983054:JEY983529 JOU983054:JOU983529 JYQ983054:JYQ983529 KIM983054:KIM983529 KSI983054:KSI983529 LCE983054:LCE983529 LMA983054:LMA983529 LVW983054:LVW983529 MFS983054:MFS983529 MPO983054:MPO983529 MZK983054:MZK983529 NJG983054:NJG983529 NTC983054:NTC983529 OCY983054:OCY983529 OMU983054:OMU983529 OWQ983054:OWQ983529 PGM983054:PGM983529 PQI983054:PQI983529 QAE983054:QAE983529 QKA983054:QKA983529 QTW983054:QTW983529 RDS983054:RDS983529 RNO983054:RNO983529 RXK983054:RXK983529 SHG983054:SHG983529 SRC983054:SRC983529 TAY983054:TAY983529 TKU983054:TKU983529 TUQ983054:TUQ983529 UEM983054:UEM983529 UOI983054:UOI983529 UYE983054:UYE983529 VIA983054:VIA983529 VRW983054:VRW983529 WBS983054:WBS983529 WLO983054:WLO983529 WVK983054:WVK983529" xr:uid="{41AD9064-D41E-45DB-B697-84EC76AB759A}">
      <formula1>Rutinarias</formula1>
    </dataValidation>
    <dataValidation type="list" allowBlank="1" showInputMessage="1" showErrorMessage="1" sqref="M14:M489 JI14:JI489 TE14:TE489 ADA14:ADA489 AMW14:AMW489 AWS14:AWS489 BGO14:BGO489 BQK14:BQK489 CAG14:CAG489 CKC14:CKC489 CTY14:CTY489 DDU14:DDU489 DNQ14:DNQ489 DXM14:DXM489 EHI14:EHI489 ERE14:ERE489 FBA14:FBA489 FKW14:FKW489 FUS14:FUS489 GEO14:GEO489 GOK14:GOK489 GYG14:GYG489 HIC14:HIC489 HRY14:HRY489 IBU14:IBU489 ILQ14:ILQ489 IVM14:IVM489 JFI14:JFI489 JPE14:JPE489 JZA14:JZA489 KIW14:KIW489 KSS14:KSS489 LCO14:LCO489 LMK14:LMK489 LWG14:LWG489 MGC14:MGC489 MPY14:MPY489 MZU14:MZU489 NJQ14:NJQ489 NTM14:NTM489 ODI14:ODI489 ONE14:ONE489 OXA14:OXA489 PGW14:PGW489 PQS14:PQS489 QAO14:QAO489 QKK14:QKK489 QUG14:QUG489 REC14:REC489 RNY14:RNY489 RXU14:RXU489 SHQ14:SHQ489 SRM14:SRM489 TBI14:TBI489 TLE14:TLE489 TVA14:TVA489 UEW14:UEW489 UOS14:UOS489 UYO14:UYO489 VIK14:VIK489 VSG14:VSG489 WCC14:WCC489 WLY14:WLY489 WVU14:WVU489 M65550:M66025 JI65550:JI66025 TE65550:TE66025 ADA65550:ADA66025 AMW65550:AMW66025 AWS65550:AWS66025 BGO65550:BGO66025 BQK65550:BQK66025 CAG65550:CAG66025 CKC65550:CKC66025 CTY65550:CTY66025 DDU65550:DDU66025 DNQ65550:DNQ66025 DXM65550:DXM66025 EHI65550:EHI66025 ERE65550:ERE66025 FBA65550:FBA66025 FKW65550:FKW66025 FUS65550:FUS66025 GEO65550:GEO66025 GOK65550:GOK66025 GYG65550:GYG66025 HIC65550:HIC66025 HRY65550:HRY66025 IBU65550:IBU66025 ILQ65550:ILQ66025 IVM65550:IVM66025 JFI65550:JFI66025 JPE65550:JPE66025 JZA65550:JZA66025 KIW65550:KIW66025 KSS65550:KSS66025 LCO65550:LCO66025 LMK65550:LMK66025 LWG65550:LWG66025 MGC65550:MGC66025 MPY65550:MPY66025 MZU65550:MZU66025 NJQ65550:NJQ66025 NTM65550:NTM66025 ODI65550:ODI66025 ONE65550:ONE66025 OXA65550:OXA66025 PGW65550:PGW66025 PQS65550:PQS66025 QAO65550:QAO66025 QKK65550:QKK66025 QUG65550:QUG66025 REC65550:REC66025 RNY65550:RNY66025 RXU65550:RXU66025 SHQ65550:SHQ66025 SRM65550:SRM66025 TBI65550:TBI66025 TLE65550:TLE66025 TVA65550:TVA66025 UEW65550:UEW66025 UOS65550:UOS66025 UYO65550:UYO66025 VIK65550:VIK66025 VSG65550:VSG66025 WCC65550:WCC66025 WLY65550:WLY66025 WVU65550:WVU66025 M131086:M131561 JI131086:JI131561 TE131086:TE131561 ADA131086:ADA131561 AMW131086:AMW131561 AWS131086:AWS131561 BGO131086:BGO131561 BQK131086:BQK131561 CAG131086:CAG131561 CKC131086:CKC131561 CTY131086:CTY131561 DDU131086:DDU131561 DNQ131086:DNQ131561 DXM131086:DXM131561 EHI131086:EHI131561 ERE131086:ERE131561 FBA131086:FBA131561 FKW131086:FKW131561 FUS131086:FUS131561 GEO131086:GEO131561 GOK131086:GOK131561 GYG131086:GYG131561 HIC131086:HIC131561 HRY131086:HRY131561 IBU131086:IBU131561 ILQ131086:ILQ131561 IVM131086:IVM131561 JFI131086:JFI131561 JPE131086:JPE131561 JZA131086:JZA131561 KIW131086:KIW131561 KSS131086:KSS131561 LCO131086:LCO131561 LMK131086:LMK131561 LWG131086:LWG131561 MGC131086:MGC131561 MPY131086:MPY131561 MZU131086:MZU131561 NJQ131086:NJQ131561 NTM131086:NTM131561 ODI131086:ODI131561 ONE131086:ONE131561 OXA131086:OXA131561 PGW131086:PGW131561 PQS131086:PQS131561 QAO131086:QAO131561 QKK131086:QKK131561 QUG131086:QUG131561 REC131086:REC131561 RNY131086:RNY131561 RXU131086:RXU131561 SHQ131086:SHQ131561 SRM131086:SRM131561 TBI131086:TBI131561 TLE131086:TLE131561 TVA131086:TVA131561 UEW131086:UEW131561 UOS131086:UOS131561 UYO131086:UYO131561 VIK131086:VIK131561 VSG131086:VSG131561 WCC131086:WCC131561 WLY131086:WLY131561 WVU131086:WVU131561 M196622:M197097 JI196622:JI197097 TE196622:TE197097 ADA196622:ADA197097 AMW196622:AMW197097 AWS196622:AWS197097 BGO196622:BGO197097 BQK196622:BQK197097 CAG196622:CAG197097 CKC196622:CKC197097 CTY196622:CTY197097 DDU196622:DDU197097 DNQ196622:DNQ197097 DXM196622:DXM197097 EHI196622:EHI197097 ERE196622:ERE197097 FBA196622:FBA197097 FKW196622:FKW197097 FUS196622:FUS197097 GEO196622:GEO197097 GOK196622:GOK197097 GYG196622:GYG197097 HIC196622:HIC197097 HRY196622:HRY197097 IBU196622:IBU197097 ILQ196622:ILQ197097 IVM196622:IVM197097 JFI196622:JFI197097 JPE196622:JPE197097 JZA196622:JZA197097 KIW196622:KIW197097 KSS196622:KSS197097 LCO196622:LCO197097 LMK196622:LMK197097 LWG196622:LWG197097 MGC196622:MGC197097 MPY196622:MPY197097 MZU196622:MZU197097 NJQ196622:NJQ197097 NTM196622:NTM197097 ODI196622:ODI197097 ONE196622:ONE197097 OXA196622:OXA197097 PGW196622:PGW197097 PQS196622:PQS197097 QAO196622:QAO197097 QKK196622:QKK197097 QUG196622:QUG197097 REC196622:REC197097 RNY196622:RNY197097 RXU196622:RXU197097 SHQ196622:SHQ197097 SRM196622:SRM197097 TBI196622:TBI197097 TLE196622:TLE197097 TVA196622:TVA197097 UEW196622:UEW197097 UOS196622:UOS197097 UYO196622:UYO197097 VIK196622:VIK197097 VSG196622:VSG197097 WCC196622:WCC197097 WLY196622:WLY197097 WVU196622:WVU197097 M262158:M262633 JI262158:JI262633 TE262158:TE262633 ADA262158:ADA262633 AMW262158:AMW262633 AWS262158:AWS262633 BGO262158:BGO262633 BQK262158:BQK262633 CAG262158:CAG262633 CKC262158:CKC262633 CTY262158:CTY262633 DDU262158:DDU262633 DNQ262158:DNQ262633 DXM262158:DXM262633 EHI262158:EHI262633 ERE262158:ERE262633 FBA262158:FBA262633 FKW262158:FKW262633 FUS262158:FUS262633 GEO262158:GEO262633 GOK262158:GOK262633 GYG262158:GYG262633 HIC262158:HIC262633 HRY262158:HRY262633 IBU262158:IBU262633 ILQ262158:ILQ262633 IVM262158:IVM262633 JFI262158:JFI262633 JPE262158:JPE262633 JZA262158:JZA262633 KIW262158:KIW262633 KSS262158:KSS262633 LCO262158:LCO262633 LMK262158:LMK262633 LWG262158:LWG262633 MGC262158:MGC262633 MPY262158:MPY262633 MZU262158:MZU262633 NJQ262158:NJQ262633 NTM262158:NTM262633 ODI262158:ODI262633 ONE262158:ONE262633 OXA262158:OXA262633 PGW262158:PGW262633 PQS262158:PQS262633 QAO262158:QAO262633 QKK262158:QKK262633 QUG262158:QUG262633 REC262158:REC262633 RNY262158:RNY262633 RXU262158:RXU262633 SHQ262158:SHQ262633 SRM262158:SRM262633 TBI262158:TBI262633 TLE262158:TLE262633 TVA262158:TVA262633 UEW262158:UEW262633 UOS262158:UOS262633 UYO262158:UYO262633 VIK262158:VIK262633 VSG262158:VSG262633 WCC262158:WCC262633 WLY262158:WLY262633 WVU262158:WVU262633 M327694:M328169 JI327694:JI328169 TE327694:TE328169 ADA327694:ADA328169 AMW327694:AMW328169 AWS327694:AWS328169 BGO327694:BGO328169 BQK327694:BQK328169 CAG327694:CAG328169 CKC327694:CKC328169 CTY327694:CTY328169 DDU327694:DDU328169 DNQ327694:DNQ328169 DXM327694:DXM328169 EHI327694:EHI328169 ERE327694:ERE328169 FBA327694:FBA328169 FKW327694:FKW328169 FUS327694:FUS328169 GEO327694:GEO328169 GOK327694:GOK328169 GYG327694:GYG328169 HIC327694:HIC328169 HRY327694:HRY328169 IBU327694:IBU328169 ILQ327694:ILQ328169 IVM327694:IVM328169 JFI327694:JFI328169 JPE327694:JPE328169 JZA327694:JZA328169 KIW327694:KIW328169 KSS327694:KSS328169 LCO327694:LCO328169 LMK327694:LMK328169 LWG327694:LWG328169 MGC327694:MGC328169 MPY327694:MPY328169 MZU327694:MZU328169 NJQ327694:NJQ328169 NTM327694:NTM328169 ODI327694:ODI328169 ONE327694:ONE328169 OXA327694:OXA328169 PGW327694:PGW328169 PQS327694:PQS328169 QAO327694:QAO328169 QKK327694:QKK328169 QUG327694:QUG328169 REC327694:REC328169 RNY327694:RNY328169 RXU327694:RXU328169 SHQ327694:SHQ328169 SRM327694:SRM328169 TBI327694:TBI328169 TLE327694:TLE328169 TVA327694:TVA328169 UEW327694:UEW328169 UOS327694:UOS328169 UYO327694:UYO328169 VIK327694:VIK328169 VSG327694:VSG328169 WCC327694:WCC328169 WLY327694:WLY328169 WVU327694:WVU328169 M393230:M393705 JI393230:JI393705 TE393230:TE393705 ADA393230:ADA393705 AMW393230:AMW393705 AWS393230:AWS393705 BGO393230:BGO393705 BQK393230:BQK393705 CAG393230:CAG393705 CKC393230:CKC393705 CTY393230:CTY393705 DDU393230:DDU393705 DNQ393230:DNQ393705 DXM393230:DXM393705 EHI393230:EHI393705 ERE393230:ERE393705 FBA393230:FBA393705 FKW393230:FKW393705 FUS393230:FUS393705 GEO393230:GEO393705 GOK393230:GOK393705 GYG393230:GYG393705 HIC393230:HIC393705 HRY393230:HRY393705 IBU393230:IBU393705 ILQ393230:ILQ393705 IVM393230:IVM393705 JFI393230:JFI393705 JPE393230:JPE393705 JZA393230:JZA393705 KIW393230:KIW393705 KSS393230:KSS393705 LCO393230:LCO393705 LMK393230:LMK393705 LWG393230:LWG393705 MGC393230:MGC393705 MPY393230:MPY393705 MZU393230:MZU393705 NJQ393230:NJQ393705 NTM393230:NTM393705 ODI393230:ODI393705 ONE393230:ONE393705 OXA393230:OXA393705 PGW393230:PGW393705 PQS393230:PQS393705 QAO393230:QAO393705 QKK393230:QKK393705 QUG393230:QUG393705 REC393230:REC393705 RNY393230:RNY393705 RXU393230:RXU393705 SHQ393230:SHQ393705 SRM393230:SRM393705 TBI393230:TBI393705 TLE393230:TLE393705 TVA393230:TVA393705 UEW393230:UEW393705 UOS393230:UOS393705 UYO393230:UYO393705 VIK393230:VIK393705 VSG393230:VSG393705 WCC393230:WCC393705 WLY393230:WLY393705 WVU393230:WVU393705 M458766:M459241 JI458766:JI459241 TE458766:TE459241 ADA458766:ADA459241 AMW458766:AMW459241 AWS458766:AWS459241 BGO458766:BGO459241 BQK458766:BQK459241 CAG458766:CAG459241 CKC458766:CKC459241 CTY458766:CTY459241 DDU458766:DDU459241 DNQ458766:DNQ459241 DXM458766:DXM459241 EHI458766:EHI459241 ERE458766:ERE459241 FBA458766:FBA459241 FKW458766:FKW459241 FUS458766:FUS459241 GEO458766:GEO459241 GOK458766:GOK459241 GYG458766:GYG459241 HIC458766:HIC459241 HRY458766:HRY459241 IBU458766:IBU459241 ILQ458766:ILQ459241 IVM458766:IVM459241 JFI458766:JFI459241 JPE458766:JPE459241 JZA458766:JZA459241 KIW458766:KIW459241 KSS458766:KSS459241 LCO458766:LCO459241 LMK458766:LMK459241 LWG458766:LWG459241 MGC458766:MGC459241 MPY458766:MPY459241 MZU458766:MZU459241 NJQ458766:NJQ459241 NTM458766:NTM459241 ODI458766:ODI459241 ONE458766:ONE459241 OXA458766:OXA459241 PGW458766:PGW459241 PQS458766:PQS459241 QAO458766:QAO459241 QKK458766:QKK459241 QUG458766:QUG459241 REC458766:REC459241 RNY458766:RNY459241 RXU458766:RXU459241 SHQ458766:SHQ459241 SRM458766:SRM459241 TBI458766:TBI459241 TLE458766:TLE459241 TVA458766:TVA459241 UEW458766:UEW459241 UOS458766:UOS459241 UYO458766:UYO459241 VIK458766:VIK459241 VSG458766:VSG459241 WCC458766:WCC459241 WLY458766:WLY459241 WVU458766:WVU459241 M524302:M524777 JI524302:JI524777 TE524302:TE524777 ADA524302:ADA524777 AMW524302:AMW524777 AWS524302:AWS524777 BGO524302:BGO524777 BQK524302:BQK524777 CAG524302:CAG524777 CKC524302:CKC524777 CTY524302:CTY524777 DDU524302:DDU524777 DNQ524302:DNQ524777 DXM524302:DXM524777 EHI524302:EHI524777 ERE524302:ERE524777 FBA524302:FBA524777 FKW524302:FKW524777 FUS524302:FUS524777 GEO524302:GEO524777 GOK524302:GOK524777 GYG524302:GYG524777 HIC524302:HIC524777 HRY524302:HRY524777 IBU524302:IBU524777 ILQ524302:ILQ524777 IVM524302:IVM524777 JFI524302:JFI524777 JPE524302:JPE524777 JZA524302:JZA524777 KIW524302:KIW524777 KSS524302:KSS524777 LCO524302:LCO524777 LMK524302:LMK524777 LWG524302:LWG524777 MGC524302:MGC524777 MPY524302:MPY524777 MZU524302:MZU524777 NJQ524302:NJQ524777 NTM524302:NTM524777 ODI524302:ODI524777 ONE524302:ONE524777 OXA524302:OXA524777 PGW524302:PGW524777 PQS524302:PQS524777 QAO524302:QAO524777 QKK524302:QKK524777 QUG524302:QUG524777 REC524302:REC524777 RNY524302:RNY524777 RXU524302:RXU524777 SHQ524302:SHQ524777 SRM524302:SRM524777 TBI524302:TBI524777 TLE524302:TLE524777 TVA524302:TVA524777 UEW524302:UEW524777 UOS524302:UOS524777 UYO524302:UYO524777 VIK524302:VIK524777 VSG524302:VSG524777 WCC524302:WCC524777 WLY524302:WLY524777 WVU524302:WVU524777 M589838:M590313 JI589838:JI590313 TE589838:TE590313 ADA589838:ADA590313 AMW589838:AMW590313 AWS589838:AWS590313 BGO589838:BGO590313 BQK589838:BQK590313 CAG589838:CAG590313 CKC589838:CKC590313 CTY589838:CTY590313 DDU589838:DDU590313 DNQ589838:DNQ590313 DXM589838:DXM590313 EHI589838:EHI590313 ERE589838:ERE590313 FBA589838:FBA590313 FKW589838:FKW590313 FUS589838:FUS590313 GEO589838:GEO590313 GOK589838:GOK590313 GYG589838:GYG590313 HIC589838:HIC590313 HRY589838:HRY590313 IBU589838:IBU590313 ILQ589838:ILQ590313 IVM589838:IVM590313 JFI589838:JFI590313 JPE589838:JPE590313 JZA589838:JZA590313 KIW589838:KIW590313 KSS589838:KSS590313 LCO589838:LCO590313 LMK589838:LMK590313 LWG589838:LWG590313 MGC589838:MGC590313 MPY589838:MPY590313 MZU589838:MZU590313 NJQ589838:NJQ590313 NTM589838:NTM590313 ODI589838:ODI590313 ONE589838:ONE590313 OXA589838:OXA590313 PGW589838:PGW590313 PQS589838:PQS590313 QAO589838:QAO590313 QKK589838:QKK590313 QUG589838:QUG590313 REC589838:REC590313 RNY589838:RNY590313 RXU589838:RXU590313 SHQ589838:SHQ590313 SRM589838:SRM590313 TBI589838:TBI590313 TLE589838:TLE590313 TVA589838:TVA590313 UEW589838:UEW590313 UOS589838:UOS590313 UYO589838:UYO590313 VIK589838:VIK590313 VSG589838:VSG590313 WCC589838:WCC590313 WLY589838:WLY590313 WVU589838:WVU590313 M655374:M655849 JI655374:JI655849 TE655374:TE655849 ADA655374:ADA655849 AMW655374:AMW655849 AWS655374:AWS655849 BGO655374:BGO655849 BQK655374:BQK655849 CAG655374:CAG655849 CKC655374:CKC655849 CTY655374:CTY655849 DDU655374:DDU655849 DNQ655374:DNQ655849 DXM655374:DXM655849 EHI655374:EHI655849 ERE655374:ERE655849 FBA655374:FBA655849 FKW655374:FKW655849 FUS655374:FUS655849 GEO655374:GEO655849 GOK655374:GOK655849 GYG655374:GYG655849 HIC655374:HIC655849 HRY655374:HRY655849 IBU655374:IBU655849 ILQ655374:ILQ655849 IVM655374:IVM655849 JFI655374:JFI655849 JPE655374:JPE655849 JZA655374:JZA655849 KIW655374:KIW655849 KSS655374:KSS655849 LCO655374:LCO655849 LMK655374:LMK655849 LWG655374:LWG655849 MGC655374:MGC655849 MPY655374:MPY655849 MZU655374:MZU655849 NJQ655374:NJQ655849 NTM655374:NTM655849 ODI655374:ODI655849 ONE655374:ONE655849 OXA655374:OXA655849 PGW655374:PGW655849 PQS655374:PQS655849 QAO655374:QAO655849 QKK655374:QKK655849 QUG655374:QUG655849 REC655374:REC655849 RNY655374:RNY655849 RXU655374:RXU655849 SHQ655374:SHQ655849 SRM655374:SRM655849 TBI655374:TBI655849 TLE655374:TLE655849 TVA655374:TVA655849 UEW655374:UEW655849 UOS655374:UOS655849 UYO655374:UYO655849 VIK655374:VIK655849 VSG655374:VSG655849 WCC655374:WCC655849 WLY655374:WLY655849 WVU655374:WVU655849 M720910:M721385 JI720910:JI721385 TE720910:TE721385 ADA720910:ADA721385 AMW720910:AMW721385 AWS720910:AWS721385 BGO720910:BGO721385 BQK720910:BQK721385 CAG720910:CAG721385 CKC720910:CKC721385 CTY720910:CTY721385 DDU720910:DDU721385 DNQ720910:DNQ721385 DXM720910:DXM721385 EHI720910:EHI721385 ERE720910:ERE721385 FBA720910:FBA721385 FKW720910:FKW721385 FUS720910:FUS721385 GEO720910:GEO721385 GOK720910:GOK721385 GYG720910:GYG721385 HIC720910:HIC721385 HRY720910:HRY721385 IBU720910:IBU721385 ILQ720910:ILQ721385 IVM720910:IVM721385 JFI720910:JFI721385 JPE720910:JPE721385 JZA720910:JZA721385 KIW720910:KIW721385 KSS720910:KSS721385 LCO720910:LCO721385 LMK720910:LMK721385 LWG720910:LWG721385 MGC720910:MGC721385 MPY720910:MPY721385 MZU720910:MZU721385 NJQ720910:NJQ721385 NTM720910:NTM721385 ODI720910:ODI721385 ONE720910:ONE721385 OXA720910:OXA721385 PGW720910:PGW721385 PQS720910:PQS721385 QAO720910:QAO721385 QKK720910:QKK721385 QUG720910:QUG721385 REC720910:REC721385 RNY720910:RNY721385 RXU720910:RXU721385 SHQ720910:SHQ721385 SRM720910:SRM721385 TBI720910:TBI721385 TLE720910:TLE721385 TVA720910:TVA721385 UEW720910:UEW721385 UOS720910:UOS721385 UYO720910:UYO721385 VIK720910:VIK721385 VSG720910:VSG721385 WCC720910:WCC721385 WLY720910:WLY721385 WVU720910:WVU721385 M786446:M786921 JI786446:JI786921 TE786446:TE786921 ADA786446:ADA786921 AMW786446:AMW786921 AWS786446:AWS786921 BGO786446:BGO786921 BQK786446:BQK786921 CAG786446:CAG786921 CKC786446:CKC786921 CTY786446:CTY786921 DDU786446:DDU786921 DNQ786446:DNQ786921 DXM786446:DXM786921 EHI786446:EHI786921 ERE786446:ERE786921 FBA786446:FBA786921 FKW786446:FKW786921 FUS786446:FUS786921 GEO786446:GEO786921 GOK786446:GOK786921 GYG786446:GYG786921 HIC786446:HIC786921 HRY786446:HRY786921 IBU786446:IBU786921 ILQ786446:ILQ786921 IVM786446:IVM786921 JFI786446:JFI786921 JPE786446:JPE786921 JZA786446:JZA786921 KIW786446:KIW786921 KSS786446:KSS786921 LCO786446:LCO786921 LMK786446:LMK786921 LWG786446:LWG786921 MGC786446:MGC786921 MPY786446:MPY786921 MZU786446:MZU786921 NJQ786446:NJQ786921 NTM786446:NTM786921 ODI786446:ODI786921 ONE786446:ONE786921 OXA786446:OXA786921 PGW786446:PGW786921 PQS786446:PQS786921 QAO786446:QAO786921 QKK786446:QKK786921 QUG786446:QUG786921 REC786446:REC786921 RNY786446:RNY786921 RXU786446:RXU786921 SHQ786446:SHQ786921 SRM786446:SRM786921 TBI786446:TBI786921 TLE786446:TLE786921 TVA786446:TVA786921 UEW786446:UEW786921 UOS786446:UOS786921 UYO786446:UYO786921 VIK786446:VIK786921 VSG786446:VSG786921 WCC786446:WCC786921 WLY786446:WLY786921 WVU786446:WVU786921 M851982:M852457 JI851982:JI852457 TE851982:TE852457 ADA851982:ADA852457 AMW851982:AMW852457 AWS851982:AWS852457 BGO851982:BGO852457 BQK851982:BQK852457 CAG851982:CAG852457 CKC851982:CKC852457 CTY851982:CTY852457 DDU851982:DDU852457 DNQ851982:DNQ852457 DXM851982:DXM852457 EHI851982:EHI852457 ERE851982:ERE852457 FBA851982:FBA852457 FKW851982:FKW852457 FUS851982:FUS852457 GEO851982:GEO852457 GOK851982:GOK852457 GYG851982:GYG852457 HIC851982:HIC852457 HRY851982:HRY852457 IBU851982:IBU852457 ILQ851982:ILQ852457 IVM851982:IVM852457 JFI851982:JFI852457 JPE851982:JPE852457 JZA851982:JZA852457 KIW851982:KIW852457 KSS851982:KSS852457 LCO851982:LCO852457 LMK851982:LMK852457 LWG851982:LWG852457 MGC851982:MGC852457 MPY851982:MPY852457 MZU851982:MZU852457 NJQ851982:NJQ852457 NTM851982:NTM852457 ODI851982:ODI852457 ONE851982:ONE852457 OXA851982:OXA852457 PGW851982:PGW852457 PQS851982:PQS852457 QAO851982:QAO852457 QKK851982:QKK852457 QUG851982:QUG852457 REC851982:REC852457 RNY851982:RNY852457 RXU851982:RXU852457 SHQ851982:SHQ852457 SRM851982:SRM852457 TBI851982:TBI852457 TLE851982:TLE852457 TVA851982:TVA852457 UEW851982:UEW852457 UOS851982:UOS852457 UYO851982:UYO852457 VIK851982:VIK852457 VSG851982:VSG852457 WCC851982:WCC852457 WLY851982:WLY852457 WVU851982:WVU852457 M917518:M917993 JI917518:JI917993 TE917518:TE917993 ADA917518:ADA917993 AMW917518:AMW917993 AWS917518:AWS917993 BGO917518:BGO917993 BQK917518:BQK917993 CAG917518:CAG917993 CKC917518:CKC917993 CTY917518:CTY917993 DDU917518:DDU917993 DNQ917518:DNQ917993 DXM917518:DXM917993 EHI917518:EHI917993 ERE917518:ERE917993 FBA917518:FBA917993 FKW917518:FKW917993 FUS917518:FUS917993 GEO917518:GEO917993 GOK917518:GOK917993 GYG917518:GYG917993 HIC917518:HIC917993 HRY917518:HRY917993 IBU917518:IBU917993 ILQ917518:ILQ917993 IVM917518:IVM917993 JFI917518:JFI917993 JPE917518:JPE917993 JZA917518:JZA917993 KIW917518:KIW917993 KSS917518:KSS917993 LCO917518:LCO917993 LMK917518:LMK917993 LWG917518:LWG917993 MGC917518:MGC917993 MPY917518:MPY917993 MZU917518:MZU917993 NJQ917518:NJQ917993 NTM917518:NTM917993 ODI917518:ODI917993 ONE917518:ONE917993 OXA917518:OXA917993 PGW917518:PGW917993 PQS917518:PQS917993 QAO917518:QAO917993 QKK917518:QKK917993 QUG917518:QUG917993 REC917518:REC917993 RNY917518:RNY917993 RXU917518:RXU917993 SHQ917518:SHQ917993 SRM917518:SRM917993 TBI917518:TBI917993 TLE917518:TLE917993 TVA917518:TVA917993 UEW917518:UEW917993 UOS917518:UOS917993 UYO917518:UYO917993 VIK917518:VIK917993 VSG917518:VSG917993 WCC917518:WCC917993 WLY917518:WLY917993 WVU917518:WVU917993 M983054:M983529 JI983054:JI983529 TE983054:TE983529 ADA983054:ADA983529 AMW983054:AMW983529 AWS983054:AWS983529 BGO983054:BGO983529 BQK983054:BQK983529 CAG983054:CAG983529 CKC983054:CKC983529 CTY983054:CTY983529 DDU983054:DDU983529 DNQ983054:DNQ983529 DXM983054:DXM983529 EHI983054:EHI983529 ERE983054:ERE983529 FBA983054:FBA983529 FKW983054:FKW983529 FUS983054:FUS983529 GEO983054:GEO983529 GOK983054:GOK983529 GYG983054:GYG983529 HIC983054:HIC983529 HRY983054:HRY983529 IBU983054:IBU983529 ILQ983054:ILQ983529 IVM983054:IVM983529 JFI983054:JFI983529 JPE983054:JPE983529 JZA983054:JZA983529 KIW983054:KIW983529 KSS983054:KSS983529 LCO983054:LCO983529 LMK983054:LMK983529 LWG983054:LWG983529 MGC983054:MGC983529 MPY983054:MPY983529 MZU983054:MZU983529 NJQ983054:NJQ983529 NTM983054:NTM983529 ODI983054:ODI983529 ONE983054:ONE983529 OXA983054:OXA983529 PGW983054:PGW983529 PQS983054:PQS983529 QAO983054:QAO983529 QKK983054:QKK983529 QUG983054:QUG983529 REC983054:REC983529 RNY983054:RNY983529 RXU983054:RXU983529 SHQ983054:SHQ983529 SRM983054:SRM983529 TBI983054:TBI983529 TLE983054:TLE983529 TVA983054:TVA983529 UEW983054:UEW983529 UOS983054:UOS983529 UYO983054:UYO983529 VIK983054:VIK983529 VSG983054:VSG983529 WCC983054:WCC983529 WLY983054:WLY983529 WVU983054:WVU983529" xr:uid="{C4EB8EF5-9F26-415F-BB43-CE0D2759EC77}">
      <formula1>NEx</formula1>
    </dataValidation>
    <dataValidation type="list" allowBlank="1" showInputMessage="1" showErrorMessage="1" sqref="Q14:Q489 JM14:JM489 TI14:TI489 ADE14:ADE489 ANA14:ANA489 AWW14:AWW489 BGS14:BGS489 BQO14:BQO489 CAK14:CAK489 CKG14:CKG489 CUC14:CUC489 DDY14:DDY489 DNU14:DNU489 DXQ14:DXQ489 EHM14:EHM489 ERI14:ERI489 FBE14:FBE489 FLA14:FLA489 FUW14:FUW489 GES14:GES489 GOO14:GOO489 GYK14:GYK489 HIG14:HIG489 HSC14:HSC489 IBY14:IBY489 ILU14:ILU489 IVQ14:IVQ489 JFM14:JFM489 JPI14:JPI489 JZE14:JZE489 KJA14:KJA489 KSW14:KSW489 LCS14:LCS489 LMO14:LMO489 LWK14:LWK489 MGG14:MGG489 MQC14:MQC489 MZY14:MZY489 NJU14:NJU489 NTQ14:NTQ489 ODM14:ODM489 ONI14:ONI489 OXE14:OXE489 PHA14:PHA489 PQW14:PQW489 QAS14:QAS489 QKO14:QKO489 QUK14:QUK489 REG14:REG489 ROC14:ROC489 RXY14:RXY489 SHU14:SHU489 SRQ14:SRQ489 TBM14:TBM489 TLI14:TLI489 TVE14:TVE489 UFA14:UFA489 UOW14:UOW489 UYS14:UYS489 VIO14:VIO489 VSK14:VSK489 WCG14:WCG489 WMC14:WMC489 WVY14:WVY489 Q65550:Q66025 JM65550:JM66025 TI65550:TI66025 ADE65550:ADE66025 ANA65550:ANA66025 AWW65550:AWW66025 BGS65550:BGS66025 BQO65550:BQO66025 CAK65550:CAK66025 CKG65550:CKG66025 CUC65550:CUC66025 DDY65550:DDY66025 DNU65550:DNU66025 DXQ65550:DXQ66025 EHM65550:EHM66025 ERI65550:ERI66025 FBE65550:FBE66025 FLA65550:FLA66025 FUW65550:FUW66025 GES65550:GES66025 GOO65550:GOO66025 GYK65550:GYK66025 HIG65550:HIG66025 HSC65550:HSC66025 IBY65550:IBY66025 ILU65550:ILU66025 IVQ65550:IVQ66025 JFM65550:JFM66025 JPI65550:JPI66025 JZE65550:JZE66025 KJA65550:KJA66025 KSW65550:KSW66025 LCS65550:LCS66025 LMO65550:LMO66025 LWK65550:LWK66025 MGG65550:MGG66025 MQC65550:MQC66025 MZY65550:MZY66025 NJU65550:NJU66025 NTQ65550:NTQ66025 ODM65550:ODM66025 ONI65550:ONI66025 OXE65550:OXE66025 PHA65550:PHA66025 PQW65550:PQW66025 QAS65550:QAS66025 QKO65550:QKO66025 QUK65550:QUK66025 REG65550:REG66025 ROC65550:ROC66025 RXY65550:RXY66025 SHU65550:SHU66025 SRQ65550:SRQ66025 TBM65550:TBM66025 TLI65550:TLI66025 TVE65550:TVE66025 UFA65550:UFA66025 UOW65550:UOW66025 UYS65550:UYS66025 VIO65550:VIO66025 VSK65550:VSK66025 WCG65550:WCG66025 WMC65550:WMC66025 WVY65550:WVY66025 Q131086:Q131561 JM131086:JM131561 TI131086:TI131561 ADE131086:ADE131561 ANA131086:ANA131561 AWW131086:AWW131561 BGS131086:BGS131561 BQO131086:BQO131561 CAK131086:CAK131561 CKG131086:CKG131561 CUC131086:CUC131561 DDY131086:DDY131561 DNU131086:DNU131561 DXQ131086:DXQ131561 EHM131086:EHM131561 ERI131086:ERI131561 FBE131086:FBE131561 FLA131086:FLA131561 FUW131086:FUW131561 GES131086:GES131561 GOO131086:GOO131561 GYK131086:GYK131561 HIG131086:HIG131561 HSC131086:HSC131561 IBY131086:IBY131561 ILU131086:ILU131561 IVQ131086:IVQ131561 JFM131086:JFM131561 JPI131086:JPI131561 JZE131086:JZE131561 KJA131086:KJA131561 KSW131086:KSW131561 LCS131086:LCS131561 LMO131086:LMO131561 LWK131086:LWK131561 MGG131086:MGG131561 MQC131086:MQC131561 MZY131086:MZY131561 NJU131086:NJU131561 NTQ131086:NTQ131561 ODM131086:ODM131561 ONI131086:ONI131561 OXE131086:OXE131561 PHA131086:PHA131561 PQW131086:PQW131561 QAS131086:QAS131561 QKO131086:QKO131561 QUK131086:QUK131561 REG131086:REG131561 ROC131086:ROC131561 RXY131086:RXY131561 SHU131086:SHU131561 SRQ131086:SRQ131561 TBM131086:TBM131561 TLI131086:TLI131561 TVE131086:TVE131561 UFA131086:UFA131561 UOW131086:UOW131561 UYS131086:UYS131561 VIO131086:VIO131561 VSK131086:VSK131561 WCG131086:WCG131561 WMC131086:WMC131561 WVY131086:WVY131561 Q196622:Q197097 JM196622:JM197097 TI196622:TI197097 ADE196622:ADE197097 ANA196622:ANA197097 AWW196622:AWW197097 BGS196622:BGS197097 BQO196622:BQO197097 CAK196622:CAK197097 CKG196622:CKG197097 CUC196622:CUC197097 DDY196622:DDY197097 DNU196622:DNU197097 DXQ196622:DXQ197097 EHM196622:EHM197097 ERI196622:ERI197097 FBE196622:FBE197097 FLA196622:FLA197097 FUW196622:FUW197097 GES196622:GES197097 GOO196622:GOO197097 GYK196622:GYK197097 HIG196622:HIG197097 HSC196622:HSC197097 IBY196622:IBY197097 ILU196622:ILU197097 IVQ196622:IVQ197097 JFM196622:JFM197097 JPI196622:JPI197097 JZE196622:JZE197097 KJA196622:KJA197097 KSW196622:KSW197097 LCS196622:LCS197097 LMO196622:LMO197097 LWK196622:LWK197097 MGG196622:MGG197097 MQC196622:MQC197097 MZY196622:MZY197097 NJU196622:NJU197097 NTQ196622:NTQ197097 ODM196622:ODM197097 ONI196622:ONI197097 OXE196622:OXE197097 PHA196622:PHA197097 PQW196622:PQW197097 QAS196622:QAS197097 QKO196622:QKO197097 QUK196622:QUK197097 REG196622:REG197097 ROC196622:ROC197097 RXY196622:RXY197097 SHU196622:SHU197097 SRQ196622:SRQ197097 TBM196622:TBM197097 TLI196622:TLI197097 TVE196622:TVE197097 UFA196622:UFA197097 UOW196622:UOW197097 UYS196622:UYS197097 VIO196622:VIO197097 VSK196622:VSK197097 WCG196622:WCG197097 WMC196622:WMC197097 WVY196622:WVY197097 Q262158:Q262633 JM262158:JM262633 TI262158:TI262633 ADE262158:ADE262633 ANA262158:ANA262633 AWW262158:AWW262633 BGS262158:BGS262633 BQO262158:BQO262633 CAK262158:CAK262633 CKG262158:CKG262633 CUC262158:CUC262633 DDY262158:DDY262633 DNU262158:DNU262633 DXQ262158:DXQ262633 EHM262158:EHM262633 ERI262158:ERI262633 FBE262158:FBE262633 FLA262158:FLA262633 FUW262158:FUW262633 GES262158:GES262633 GOO262158:GOO262633 GYK262158:GYK262633 HIG262158:HIG262633 HSC262158:HSC262633 IBY262158:IBY262633 ILU262158:ILU262633 IVQ262158:IVQ262633 JFM262158:JFM262633 JPI262158:JPI262633 JZE262158:JZE262633 KJA262158:KJA262633 KSW262158:KSW262633 LCS262158:LCS262633 LMO262158:LMO262633 LWK262158:LWK262633 MGG262158:MGG262633 MQC262158:MQC262633 MZY262158:MZY262633 NJU262158:NJU262633 NTQ262158:NTQ262633 ODM262158:ODM262633 ONI262158:ONI262633 OXE262158:OXE262633 PHA262158:PHA262633 PQW262158:PQW262633 QAS262158:QAS262633 QKO262158:QKO262633 QUK262158:QUK262633 REG262158:REG262633 ROC262158:ROC262633 RXY262158:RXY262633 SHU262158:SHU262633 SRQ262158:SRQ262633 TBM262158:TBM262633 TLI262158:TLI262633 TVE262158:TVE262633 UFA262158:UFA262633 UOW262158:UOW262633 UYS262158:UYS262633 VIO262158:VIO262633 VSK262158:VSK262633 WCG262158:WCG262633 WMC262158:WMC262633 WVY262158:WVY262633 Q327694:Q328169 JM327694:JM328169 TI327694:TI328169 ADE327694:ADE328169 ANA327694:ANA328169 AWW327694:AWW328169 BGS327694:BGS328169 BQO327694:BQO328169 CAK327694:CAK328169 CKG327694:CKG328169 CUC327694:CUC328169 DDY327694:DDY328169 DNU327694:DNU328169 DXQ327694:DXQ328169 EHM327694:EHM328169 ERI327694:ERI328169 FBE327694:FBE328169 FLA327694:FLA328169 FUW327694:FUW328169 GES327694:GES328169 GOO327694:GOO328169 GYK327694:GYK328169 HIG327694:HIG328169 HSC327694:HSC328169 IBY327694:IBY328169 ILU327694:ILU328169 IVQ327694:IVQ328169 JFM327694:JFM328169 JPI327694:JPI328169 JZE327694:JZE328169 KJA327694:KJA328169 KSW327694:KSW328169 LCS327694:LCS328169 LMO327694:LMO328169 LWK327694:LWK328169 MGG327694:MGG328169 MQC327694:MQC328169 MZY327694:MZY328169 NJU327694:NJU328169 NTQ327694:NTQ328169 ODM327694:ODM328169 ONI327694:ONI328169 OXE327694:OXE328169 PHA327694:PHA328169 PQW327694:PQW328169 QAS327694:QAS328169 QKO327694:QKO328169 QUK327694:QUK328169 REG327694:REG328169 ROC327694:ROC328169 RXY327694:RXY328169 SHU327694:SHU328169 SRQ327694:SRQ328169 TBM327694:TBM328169 TLI327694:TLI328169 TVE327694:TVE328169 UFA327694:UFA328169 UOW327694:UOW328169 UYS327694:UYS328169 VIO327694:VIO328169 VSK327694:VSK328169 WCG327694:WCG328169 WMC327694:WMC328169 WVY327694:WVY328169 Q393230:Q393705 JM393230:JM393705 TI393230:TI393705 ADE393230:ADE393705 ANA393230:ANA393705 AWW393230:AWW393705 BGS393230:BGS393705 BQO393230:BQO393705 CAK393230:CAK393705 CKG393230:CKG393705 CUC393230:CUC393705 DDY393230:DDY393705 DNU393230:DNU393705 DXQ393230:DXQ393705 EHM393230:EHM393705 ERI393230:ERI393705 FBE393230:FBE393705 FLA393230:FLA393705 FUW393230:FUW393705 GES393230:GES393705 GOO393230:GOO393705 GYK393230:GYK393705 HIG393230:HIG393705 HSC393230:HSC393705 IBY393230:IBY393705 ILU393230:ILU393705 IVQ393230:IVQ393705 JFM393230:JFM393705 JPI393230:JPI393705 JZE393230:JZE393705 KJA393230:KJA393705 KSW393230:KSW393705 LCS393230:LCS393705 LMO393230:LMO393705 LWK393230:LWK393705 MGG393230:MGG393705 MQC393230:MQC393705 MZY393230:MZY393705 NJU393230:NJU393705 NTQ393230:NTQ393705 ODM393230:ODM393705 ONI393230:ONI393705 OXE393230:OXE393705 PHA393230:PHA393705 PQW393230:PQW393705 QAS393230:QAS393705 QKO393230:QKO393705 QUK393230:QUK393705 REG393230:REG393705 ROC393230:ROC393705 RXY393230:RXY393705 SHU393230:SHU393705 SRQ393230:SRQ393705 TBM393230:TBM393705 TLI393230:TLI393705 TVE393230:TVE393705 UFA393230:UFA393705 UOW393230:UOW393705 UYS393230:UYS393705 VIO393230:VIO393705 VSK393230:VSK393705 WCG393230:WCG393705 WMC393230:WMC393705 WVY393230:WVY393705 Q458766:Q459241 JM458766:JM459241 TI458766:TI459241 ADE458766:ADE459241 ANA458766:ANA459241 AWW458766:AWW459241 BGS458766:BGS459241 BQO458766:BQO459241 CAK458766:CAK459241 CKG458766:CKG459241 CUC458766:CUC459241 DDY458766:DDY459241 DNU458766:DNU459241 DXQ458766:DXQ459241 EHM458766:EHM459241 ERI458766:ERI459241 FBE458766:FBE459241 FLA458766:FLA459241 FUW458766:FUW459241 GES458766:GES459241 GOO458766:GOO459241 GYK458766:GYK459241 HIG458766:HIG459241 HSC458766:HSC459241 IBY458766:IBY459241 ILU458766:ILU459241 IVQ458766:IVQ459241 JFM458766:JFM459241 JPI458766:JPI459241 JZE458766:JZE459241 KJA458766:KJA459241 KSW458766:KSW459241 LCS458766:LCS459241 LMO458766:LMO459241 LWK458766:LWK459241 MGG458766:MGG459241 MQC458766:MQC459241 MZY458766:MZY459241 NJU458766:NJU459241 NTQ458766:NTQ459241 ODM458766:ODM459241 ONI458766:ONI459241 OXE458766:OXE459241 PHA458766:PHA459241 PQW458766:PQW459241 QAS458766:QAS459241 QKO458766:QKO459241 QUK458766:QUK459241 REG458766:REG459241 ROC458766:ROC459241 RXY458766:RXY459241 SHU458766:SHU459241 SRQ458766:SRQ459241 TBM458766:TBM459241 TLI458766:TLI459241 TVE458766:TVE459241 UFA458766:UFA459241 UOW458766:UOW459241 UYS458766:UYS459241 VIO458766:VIO459241 VSK458766:VSK459241 WCG458766:WCG459241 WMC458766:WMC459241 WVY458766:WVY459241 Q524302:Q524777 JM524302:JM524777 TI524302:TI524777 ADE524302:ADE524777 ANA524302:ANA524777 AWW524302:AWW524777 BGS524302:BGS524777 BQO524302:BQO524777 CAK524302:CAK524777 CKG524302:CKG524777 CUC524302:CUC524777 DDY524302:DDY524777 DNU524302:DNU524777 DXQ524302:DXQ524777 EHM524302:EHM524777 ERI524302:ERI524777 FBE524302:FBE524777 FLA524302:FLA524777 FUW524302:FUW524777 GES524302:GES524777 GOO524302:GOO524777 GYK524302:GYK524777 HIG524302:HIG524777 HSC524302:HSC524777 IBY524302:IBY524777 ILU524302:ILU524777 IVQ524302:IVQ524777 JFM524302:JFM524777 JPI524302:JPI524777 JZE524302:JZE524777 KJA524302:KJA524777 KSW524302:KSW524777 LCS524302:LCS524777 LMO524302:LMO524777 LWK524302:LWK524777 MGG524302:MGG524777 MQC524302:MQC524777 MZY524302:MZY524777 NJU524302:NJU524777 NTQ524302:NTQ524777 ODM524302:ODM524777 ONI524302:ONI524777 OXE524302:OXE524777 PHA524302:PHA524777 PQW524302:PQW524777 QAS524302:QAS524777 QKO524302:QKO524777 QUK524302:QUK524777 REG524302:REG524777 ROC524302:ROC524777 RXY524302:RXY524777 SHU524302:SHU524777 SRQ524302:SRQ524777 TBM524302:TBM524777 TLI524302:TLI524777 TVE524302:TVE524777 UFA524302:UFA524777 UOW524302:UOW524777 UYS524302:UYS524777 VIO524302:VIO524777 VSK524302:VSK524777 WCG524302:WCG524777 WMC524302:WMC524777 WVY524302:WVY524777 Q589838:Q590313 JM589838:JM590313 TI589838:TI590313 ADE589838:ADE590313 ANA589838:ANA590313 AWW589838:AWW590313 BGS589838:BGS590313 BQO589838:BQO590313 CAK589838:CAK590313 CKG589838:CKG590313 CUC589838:CUC590313 DDY589838:DDY590313 DNU589838:DNU590313 DXQ589838:DXQ590313 EHM589838:EHM590313 ERI589838:ERI590313 FBE589838:FBE590313 FLA589838:FLA590313 FUW589838:FUW590313 GES589838:GES590313 GOO589838:GOO590313 GYK589838:GYK590313 HIG589838:HIG590313 HSC589838:HSC590313 IBY589838:IBY590313 ILU589838:ILU590313 IVQ589838:IVQ590313 JFM589838:JFM590313 JPI589838:JPI590313 JZE589838:JZE590313 KJA589838:KJA590313 KSW589838:KSW590313 LCS589838:LCS590313 LMO589838:LMO590313 LWK589838:LWK590313 MGG589838:MGG590313 MQC589838:MQC590313 MZY589838:MZY590313 NJU589838:NJU590313 NTQ589838:NTQ590313 ODM589838:ODM590313 ONI589838:ONI590313 OXE589838:OXE590313 PHA589838:PHA590313 PQW589838:PQW590313 QAS589838:QAS590313 QKO589838:QKO590313 QUK589838:QUK590313 REG589838:REG590313 ROC589838:ROC590313 RXY589838:RXY590313 SHU589838:SHU590313 SRQ589838:SRQ590313 TBM589838:TBM590313 TLI589838:TLI590313 TVE589838:TVE590313 UFA589838:UFA590313 UOW589838:UOW590313 UYS589838:UYS590313 VIO589838:VIO590313 VSK589838:VSK590313 WCG589838:WCG590313 WMC589838:WMC590313 WVY589838:WVY590313 Q655374:Q655849 JM655374:JM655849 TI655374:TI655849 ADE655374:ADE655849 ANA655374:ANA655849 AWW655374:AWW655849 BGS655374:BGS655849 BQO655374:BQO655849 CAK655374:CAK655849 CKG655374:CKG655849 CUC655374:CUC655849 DDY655374:DDY655849 DNU655374:DNU655849 DXQ655374:DXQ655849 EHM655374:EHM655849 ERI655374:ERI655849 FBE655374:FBE655849 FLA655374:FLA655849 FUW655374:FUW655849 GES655374:GES655849 GOO655374:GOO655849 GYK655374:GYK655849 HIG655374:HIG655849 HSC655374:HSC655849 IBY655374:IBY655849 ILU655374:ILU655849 IVQ655374:IVQ655849 JFM655374:JFM655849 JPI655374:JPI655849 JZE655374:JZE655849 KJA655374:KJA655849 KSW655374:KSW655849 LCS655374:LCS655849 LMO655374:LMO655849 LWK655374:LWK655849 MGG655374:MGG655849 MQC655374:MQC655849 MZY655374:MZY655849 NJU655374:NJU655849 NTQ655374:NTQ655849 ODM655374:ODM655849 ONI655374:ONI655849 OXE655374:OXE655849 PHA655374:PHA655849 PQW655374:PQW655849 QAS655374:QAS655849 QKO655374:QKO655849 QUK655374:QUK655849 REG655374:REG655849 ROC655374:ROC655849 RXY655374:RXY655849 SHU655374:SHU655849 SRQ655374:SRQ655849 TBM655374:TBM655849 TLI655374:TLI655849 TVE655374:TVE655849 UFA655374:UFA655849 UOW655374:UOW655849 UYS655374:UYS655849 VIO655374:VIO655849 VSK655374:VSK655849 WCG655374:WCG655849 WMC655374:WMC655849 WVY655374:WVY655849 Q720910:Q721385 JM720910:JM721385 TI720910:TI721385 ADE720910:ADE721385 ANA720910:ANA721385 AWW720910:AWW721385 BGS720910:BGS721385 BQO720910:BQO721385 CAK720910:CAK721385 CKG720910:CKG721385 CUC720910:CUC721385 DDY720910:DDY721385 DNU720910:DNU721385 DXQ720910:DXQ721385 EHM720910:EHM721385 ERI720910:ERI721385 FBE720910:FBE721385 FLA720910:FLA721385 FUW720910:FUW721385 GES720910:GES721385 GOO720910:GOO721385 GYK720910:GYK721385 HIG720910:HIG721385 HSC720910:HSC721385 IBY720910:IBY721385 ILU720910:ILU721385 IVQ720910:IVQ721385 JFM720910:JFM721385 JPI720910:JPI721385 JZE720910:JZE721385 KJA720910:KJA721385 KSW720910:KSW721385 LCS720910:LCS721385 LMO720910:LMO721385 LWK720910:LWK721385 MGG720910:MGG721385 MQC720910:MQC721385 MZY720910:MZY721385 NJU720910:NJU721385 NTQ720910:NTQ721385 ODM720910:ODM721385 ONI720910:ONI721385 OXE720910:OXE721385 PHA720910:PHA721385 PQW720910:PQW721385 QAS720910:QAS721385 QKO720910:QKO721385 QUK720910:QUK721385 REG720910:REG721385 ROC720910:ROC721385 RXY720910:RXY721385 SHU720910:SHU721385 SRQ720910:SRQ721385 TBM720910:TBM721385 TLI720910:TLI721385 TVE720910:TVE721385 UFA720910:UFA721385 UOW720910:UOW721385 UYS720910:UYS721385 VIO720910:VIO721385 VSK720910:VSK721385 WCG720910:WCG721385 WMC720910:WMC721385 WVY720910:WVY721385 Q786446:Q786921 JM786446:JM786921 TI786446:TI786921 ADE786446:ADE786921 ANA786446:ANA786921 AWW786446:AWW786921 BGS786446:BGS786921 BQO786446:BQO786921 CAK786446:CAK786921 CKG786446:CKG786921 CUC786446:CUC786921 DDY786446:DDY786921 DNU786446:DNU786921 DXQ786446:DXQ786921 EHM786446:EHM786921 ERI786446:ERI786921 FBE786446:FBE786921 FLA786446:FLA786921 FUW786446:FUW786921 GES786446:GES786921 GOO786446:GOO786921 GYK786446:GYK786921 HIG786446:HIG786921 HSC786446:HSC786921 IBY786446:IBY786921 ILU786446:ILU786921 IVQ786446:IVQ786921 JFM786446:JFM786921 JPI786446:JPI786921 JZE786446:JZE786921 KJA786446:KJA786921 KSW786446:KSW786921 LCS786446:LCS786921 LMO786446:LMO786921 LWK786446:LWK786921 MGG786446:MGG786921 MQC786446:MQC786921 MZY786446:MZY786921 NJU786446:NJU786921 NTQ786446:NTQ786921 ODM786446:ODM786921 ONI786446:ONI786921 OXE786446:OXE786921 PHA786446:PHA786921 PQW786446:PQW786921 QAS786446:QAS786921 QKO786446:QKO786921 QUK786446:QUK786921 REG786446:REG786921 ROC786446:ROC786921 RXY786446:RXY786921 SHU786446:SHU786921 SRQ786446:SRQ786921 TBM786446:TBM786921 TLI786446:TLI786921 TVE786446:TVE786921 UFA786446:UFA786921 UOW786446:UOW786921 UYS786446:UYS786921 VIO786446:VIO786921 VSK786446:VSK786921 WCG786446:WCG786921 WMC786446:WMC786921 WVY786446:WVY786921 Q851982:Q852457 JM851982:JM852457 TI851982:TI852457 ADE851982:ADE852457 ANA851982:ANA852457 AWW851982:AWW852457 BGS851982:BGS852457 BQO851982:BQO852457 CAK851982:CAK852457 CKG851982:CKG852457 CUC851982:CUC852457 DDY851982:DDY852457 DNU851982:DNU852457 DXQ851982:DXQ852457 EHM851982:EHM852457 ERI851982:ERI852457 FBE851982:FBE852457 FLA851982:FLA852457 FUW851982:FUW852457 GES851982:GES852457 GOO851982:GOO852457 GYK851982:GYK852457 HIG851982:HIG852457 HSC851982:HSC852457 IBY851982:IBY852457 ILU851982:ILU852457 IVQ851982:IVQ852457 JFM851982:JFM852457 JPI851982:JPI852457 JZE851982:JZE852457 KJA851982:KJA852457 KSW851982:KSW852457 LCS851982:LCS852457 LMO851982:LMO852457 LWK851982:LWK852457 MGG851982:MGG852457 MQC851982:MQC852457 MZY851982:MZY852457 NJU851982:NJU852457 NTQ851982:NTQ852457 ODM851982:ODM852457 ONI851982:ONI852457 OXE851982:OXE852457 PHA851982:PHA852457 PQW851982:PQW852457 QAS851982:QAS852457 QKO851982:QKO852457 QUK851982:QUK852457 REG851982:REG852457 ROC851982:ROC852457 RXY851982:RXY852457 SHU851982:SHU852457 SRQ851982:SRQ852457 TBM851982:TBM852457 TLI851982:TLI852457 TVE851982:TVE852457 UFA851982:UFA852457 UOW851982:UOW852457 UYS851982:UYS852457 VIO851982:VIO852457 VSK851982:VSK852457 WCG851982:WCG852457 WMC851982:WMC852457 WVY851982:WVY852457 Q917518:Q917993 JM917518:JM917993 TI917518:TI917993 ADE917518:ADE917993 ANA917518:ANA917993 AWW917518:AWW917993 BGS917518:BGS917993 BQO917518:BQO917993 CAK917518:CAK917993 CKG917518:CKG917993 CUC917518:CUC917993 DDY917518:DDY917993 DNU917518:DNU917993 DXQ917518:DXQ917993 EHM917518:EHM917993 ERI917518:ERI917993 FBE917518:FBE917993 FLA917518:FLA917993 FUW917518:FUW917993 GES917518:GES917993 GOO917518:GOO917993 GYK917518:GYK917993 HIG917518:HIG917993 HSC917518:HSC917993 IBY917518:IBY917993 ILU917518:ILU917993 IVQ917518:IVQ917993 JFM917518:JFM917993 JPI917518:JPI917993 JZE917518:JZE917993 KJA917518:KJA917993 KSW917518:KSW917993 LCS917518:LCS917993 LMO917518:LMO917993 LWK917518:LWK917993 MGG917518:MGG917993 MQC917518:MQC917993 MZY917518:MZY917993 NJU917518:NJU917993 NTQ917518:NTQ917993 ODM917518:ODM917993 ONI917518:ONI917993 OXE917518:OXE917993 PHA917518:PHA917993 PQW917518:PQW917993 QAS917518:QAS917993 QKO917518:QKO917993 QUK917518:QUK917993 REG917518:REG917993 ROC917518:ROC917993 RXY917518:RXY917993 SHU917518:SHU917993 SRQ917518:SRQ917993 TBM917518:TBM917993 TLI917518:TLI917993 TVE917518:TVE917993 UFA917518:UFA917993 UOW917518:UOW917993 UYS917518:UYS917993 VIO917518:VIO917993 VSK917518:VSK917993 WCG917518:WCG917993 WMC917518:WMC917993 WVY917518:WVY917993 Q983054:Q983529 JM983054:JM983529 TI983054:TI983529 ADE983054:ADE983529 ANA983054:ANA983529 AWW983054:AWW983529 BGS983054:BGS983529 BQO983054:BQO983529 CAK983054:CAK983529 CKG983054:CKG983529 CUC983054:CUC983529 DDY983054:DDY983529 DNU983054:DNU983529 DXQ983054:DXQ983529 EHM983054:EHM983529 ERI983054:ERI983529 FBE983054:FBE983529 FLA983054:FLA983529 FUW983054:FUW983529 GES983054:GES983529 GOO983054:GOO983529 GYK983054:GYK983529 HIG983054:HIG983529 HSC983054:HSC983529 IBY983054:IBY983529 ILU983054:ILU983529 IVQ983054:IVQ983529 JFM983054:JFM983529 JPI983054:JPI983529 JZE983054:JZE983529 KJA983054:KJA983529 KSW983054:KSW983529 LCS983054:LCS983529 LMO983054:LMO983529 LWK983054:LWK983529 MGG983054:MGG983529 MQC983054:MQC983529 MZY983054:MZY983529 NJU983054:NJU983529 NTQ983054:NTQ983529 ODM983054:ODM983529 ONI983054:ONI983529 OXE983054:OXE983529 PHA983054:PHA983529 PQW983054:PQW983529 QAS983054:QAS983529 QKO983054:QKO983529 QUK983054:QUK983529 REG983054:REG983529 ROC983054:ROC983529 RXY983054:RXY983529 SHU983054:SHU983529 SRQ983054:SRQ983529 TBM983054:TBM983529 TLI983054:TLI983529 TVE983054:TVE983529 UFA983054:UFA983529 UOW983054:UOW983529 UYS983054:UYS983529 VIO983054:VIO983529 VSK983054:VSK983529 WCG983054:WCG983529 WMC983054:WMC983529 WVY983054:WVY983529" xr:uid="{E5719478-567D-4092-BD28-D568EC68CFC4}">
      <formula1>Consecuencias</formula1>
    </dataValidation>
    <dataValidation type="list" allowBlank="1" showInputMessage="1" showErrorMessage="1" sqref="F14:F489 JB14:JB489 SX14:SX489 ACT14:ACT489 AMP14:AMP489 AWL14:AWL489 BGH14:BGH489 BQD14:BQD489 BZZ14:BZZ489 CJV14:CJV489 CTR14:CTR489 DDN14:DDN489 DNJ14:DNJ489 DXF14:DXF489 EHB14:EHB489 EQX14:EQX489 FAT14:FAT489 FKP14:FKP489 FUL14:FUL489 GEH14:GEH489 GOD14:GOD489 GXZ14:GXZ489 HHV14:HHV489 HRR14:HRR489 IBN14:IBN489 ILJ14:ILJ489 IVF14:IVF489 JFB14:JFB489 JOX14:JOX489 JYT14:JYT489 KIP14:KIP489 KSL14:KSL489 LCH14:LCH489 LMD14:LMD489 LVZ14:LVZ489 MFV14:MFV489 MPR14:MPR489 MZN14:MZN489 NJJ14:NJJ489 NTF14:NTF489 ODB14:ODB489 OMX14:OMX489 OWT14:OWT489 PGP14:PGP489 PQL14:PQL489 QAH14:QAH489 QKD14:QKD489 QTZ14:QTZ489 RDV14:RDV489 RNR14:RNR489 RXN14:RXN489 SHJ14:SHJ489 SRF14:SRF489 TBB14:TBB489 TKX14:TKX489 TUT14:TUT489 UEP14:UEP489 UOL14:UOL489 UYH14:UYH489 VID14:VID489 VRZ14:VRZ489 WBV14:WBV489 WLR14:WLR489 WVN14:WVN489 F65550:F66025 JB65550:JB66025 SX65550:SX66025 ACT65550:ACT66025 AMP65550:AMP66025 AWL65550:AWL66025 BGH65550:BGH66025 BQD65550:BQD66025 BZZ65550:BZZ66025 CJV65550:CJV66025 CTR65550:CTR66025 DDN65550:DDN66025 DNJ65550:DNJ66025 DXF65550:DXF66025 EHB65550:EHB66025 EQX65550:EQX66025 FAT65550:FAT66025 FKP65550:FKP66025 FUL65550:FUL66025 GEH65550:GEH66025 GOD65550:GOD66025 GXZ65550:GXZ66025 HHV65550:HHV66025 HRR65550:HRR66025 IBN65550:IBN66025 ILJ65550:ILJ66025 IVF65550:IVF66025 JFB65550:JFB66025 JOX65550:JOX66025 JYT65550:JYT66025 KIP65550:KIP66025 KSL65550:KSL66025 LCH65550:LCH66025 LMD65550:LMD66025 LVZ65550:LVZ66025 MFV65550:MFV66025 MPR65550:MPR66025 MZN65550:MZN66025 NJJ65550:NJJ66025 NTF65550:NTF66025 ODB65550:ODB66025 OMX65550:OMX66025 OWT65550:OWT66025 PGP65550:PGP66025 PQL65550:PQL66025 QAH65550:QAH66025 QKD65550:QKD66025 QTZ65550:QTZ66025 RDV65550:RDV66025 RNR65550:RNR66025 RXN65550:RXN66025 SHJ65550:SHJ66025 SRF65550:SRF66025 TBB65550:TBB66025 TKX65550:TKX66025 TUT65550:TUT66025 UEP65550:UEP66025 UOL65550:UOL66025 UYH65550:UYH66025 VID65550:VID66025 VRZ65550:VRZ66025 WBV65550:WBV66025 WLR65550:WLR66025 WVN65550:WVN66025 F131086:F131561 JB131086:JB131561 SX131086:SX131561 ACT131086:ACT131561 AMP131086:AMP131561 AWL131086:AWL131561 BGH131086:BGH131561 BQD131086:BQD131561 BZZ131086:BZZ131561 CJV131086:CJV131561 CTR131086:CTR131561 DDN131086:DDN131561 DNJ131086:DNJ131561 DXF131086:DXF131561 EHB131086:EHB131561 EQX131086:EQX131561 FAT131086:FAT131561 FKP131086:FKP131561 FUL131086:FUL131561 GEH131086:GEH131561 GOD131086:GOD131561 GXZ131086:GXZ131561 HHV131086:HHV131561 HRR131086:HRR131561 IBN131086:IBN131561 ILJ131086:ILJ131561 IVF131086:IVF131561 JFB131086:JFB131561 JOX131086:JOX131561 JYT131086:JYT131561 KIP131086:KIP131561 KSL131086:KSL131561 LCH131086:LCH131561 LMD131086:LMD131561 LVZ131086:LVZ131561 MFV131086:MFV131561 MPR131086:MPR131561 MZN131086:MZN131561 NJJ131086:NJJ131561 NTF131086:NTF131561 ODB131086:ODB131561 OMX131086:OMX131561 OWT131086:OWT131561 PGP131086:PGP131561 PQL131086:PQL131561 QAH131086:QAH131561 QKD131086:QKD131561 QTZ131086:QTZ131561 RDV131086:RDV131561 RNR131086:RNR131561 RXN131086:RXN131561 SHJ131086:SHJ131561 SRF131086:SRF131561 TBB131086:TBB131561 TKX131086:TKX131561 TUT131086:TUT131561 UEP131086:UEP131561 UOL131086:UOL131561 UYH131086:UYH131561 VID131086:VID131561 VRZ131086:VRZ131561 WBV131086:WBV131561 WLR131086:WLR131561 WVN131086:WVN131561 F196622:F197097 JB196622:JB197097 SX196622:SX197097 ACT196622:ACT197097 AMP196622:AMP197097 AWL196622:AWL197097 BGH196622:BGH197097 BQD196622:BQD197097 BZZ196622:BZZ197097 CJV196622:CJV197097 CTR196622:CTR197097 DDN196622:DDN197097 DNJ196622:DNJ197097 DXF196622:DXF197097 EHB196622:EHB197097 EQX196622:EQX197097 FAT196622:FAT197097 FKP196622:FKP197097 FUL196622:FUL197097 GEH196622:GEH197097 GOD196622:GOD197097 GXZ196622:GXZ197097 HHV196622:HHV197097 HRR196622:HRR197097 IBN196622:IBN197097 ILJ196622:ILJ197097 IVF196622:IVF197097 JFB196622:JFB197097 JOX196622:JOX197097 JYT196622:JYT197097 KIP196622:KIP197097 KSL196622:KSL197097 LCH196622:LCH197097 LMD196622:LMD197097 LVZ196622:LVZ197097 MFV196622:MFV197097 MPR196622:MPR197097 MZN196622:MZN197097 NJJ196622:NJJ197097 NTF196622:NTF197097 ODB196622:ODB197097 OMX196622:OMX197097 OWT196622:OWT197097 PGP196622:PGP197097 PQL196622:PQL197097 QAH196622:QAH197097 QKD196622:QKD197097 QTZ196622:QTZ197097 RDV196622:RDV197097 RNR196622:RNR197097 RXN196622:RXN197097 SHJ196622:SHJ197097 SRF196622:SRF197097 TBB196622:TBB197097 TKX196622:TKX197097 TUT196622:TUT197097 UEP196622:UEP197097 UOL196622:UOL197097 UYH196622:UYH197097 VID196622:VID197097 VRZ196622:VRZ197097 WBV196622:WBV197097 WLR196622:WLR197097 WVN196622:WVN197097 F262158:F262633 JB262158:JB262633 SX262158:SX262633 ACT262158:ACT262633 AMP262158:AMP262633 AWL262158:AWL262633 BGH262158:BGH262633 BQD262158:BQD262633 BZZ262158:BZZ262633 CJV262158:CJV262633 CTR262158:CTR262633 DDN262158:DDN262633 DNJ262158:DNJ262633 DXF262158:DXF262633 EHB262158:EHB262633 EQX262158:EQX262633 FAT262158:FAT262633 FKP262158:FKP262633 FUL262158:FUL262633 GEH262158:GEH262633 GOD262158:GOD262633 GXZ262158:GXZ262633 HHV262158:HHV262633 HRR262158:HRR262633 IBN262158:IBN262633 ILJ262158:ILJ262633 IVF262158:IVF262633 JFB262158:JFB262633 JOX262158:JOX262633 JYT262158:JYT262633 KIP262158:KIP262633 KSL262158:KSL262633 LCH262158:LCH262633 LMD262158:LMD262633 LVZ262158:LVZ262633 MFV262158:MFV262633 MPR262158:MPR262633 MZN262158:MZN262633 NJJ262158:NJJ262633 NTF262158:NTF262633 ODB262158:ODB262633 OMX262158:OMX262633 OWT262158:OWT262633 PGP262158:PGP262633 PQL262158:PQL262633 QAH262158:QAH262633 QKD262158:QKD262633 QTZ262158:QTZ262633 RDV262158:RDV262633 RNR262158:RNR262633 RXN262158:RXN262633 SHJ262158:SHJ262633 SRF262158:SRF262633 TBB262158:TBB262633 TKX262158:TKX262633 TUT262158:TUT262633 UEP262158:UEP262633 UOL262158:UOL262633 UYH262158:UYH262633 VID262158:VID262633 VRZ262158:VRZ262633 WBV262158:WBV262633 WLR262158:WLR262633 WVN262158:WVN262633 F327694:F328169 JB327694:JB328169 SX327694:SX328169 ACT327694:ACT328169 AMP327694:AMP328169 AWL327694:AWL328169 BGH327694:BGH328169 BQD327694:BQD328169 BZZ327694:BZZ328169 CJV327694:CJV328169 CTR327694:CTR328169 DDN327694:DDN328169 DNJ327694:DNJ328169 DXF327694:DXF328169 EHB327694:EHB328169 EQX327694:EQX328169 FAT327694:FAT328169 FKP327694:FKP328169 FUL327694:FUL328169 GEH327694:GEH328169 GOD327694:GOD328169 GXZ327694:GXZ328169 HHV327694:HHV328169 HRR327694:HRR328169 IBN327694:IBN328169 ILJ327694:ILJ328169 IVF327694:IVF328169 JFB327694:JFB328169 JOX327694:JOX328169 JYT327694:JYT328169 KIP327694:KIP328169 KSL327694:KSL328169 LCH327694:LCH328169 LMD327694:LMD328169 LVZ327694:LVZ328169 MFV327694:MFV328169 MPR327694:MPR328169 MZN327694:MZN328169 NJJ327694:NJJ328169 NTF327694:NTF328169 ODB327694:ODB328169 OMX327694:OMX328169 OWT327694:OWT328169 PGP327694:PGP328169 PQL327694:PQL328169 QAH327694:QAH328169 QKD327694:QKD328169 QTZ327694:QTZ328169 RDV327694:RDV328169 RNR327694:RNR328169 RXN327694:RXN328169 SHJ327694:SHJ328169 SRF327694:SRF328169 TBB327694:TBB328169 TKX327694:TKX328169 TUT327694:TUT328169 UEP327694:UEP328169 UOL327694:UOL328169 UYH327694:UYH328169 VID327694:VID328169 VRZ327694:VRZ328169 WBV327694:WBV328169 WLR327694:WLR328169 WVN327694:WVN328169 F393230:F393705 JB393230:JB393705 SX393230:SX393705 ACT393230:ACT393705 AMP393230:AMP393705 AWL393230:AWL393705 BGH393230:BGH393705 BQD393230:BQD393705 BZZ393230:BZZ393705 CJV393230:CJV393705 CTR393230:CTR393705 DDN393230:DDN393705 DNJ393230:DNJ393705 DXF393230:DXF393705 EHB393230:EHB393705 EQX393230:EQX393705 FAT393230:FAT393705 FKP393230:FKP393705 FUL393230:FUL393705 GEH393230:GEH393705 GOD393230:GOD393705 GXZ393230:GXZ393705 HHV393230:HHV393705 HRR393230:HRR393705 IBN393230:IBN393705 ILJ393230:ILJ393705 IVF393230:IVF393705 JFB393230:JFB393705 JOX393230:JOX393705 JYT393230:JYT393705 KIP393230:KIP393705 KSL393230:KSL393705 LCH393230:LCH393705 LMD393230:LMD393705 LVZ393230:LVZ393705 MFV393230:MFV393705 MPR393230:MPR393705 MZN393230:MZN393705 NJJ393230:NJJ393705 NTF393230:NTF393705 ODB393230:ODB393705 OMX393230:OMX393705 OWT393230:OWT393705 PGP393230:PGP393705 PQL393230:PQL393705 QAH393230:QAH393705 QKD393230:QKD393705 QTZ393230:QTZ393705 RDV393230:RDV393705 RNR393230:RNR393705 RXN393230:RXN393705 SHJ393230:SHJ393705 SRF393230:SRF393705 TBB393230:TBB393705 TKX393230:TKX393705 TUT393230:TUT393705 UEP393230:UEP393705 UOL393230:UOL393705 UYH393230:UYH393705 VID393230:VID393705 VRZ393230:VRZ393705 WBV393230:WBV393705 WLR393230:WLR393705 WVN393230:WVN393705 F458766:F459241 JB458766:JB459241 SX458766:SX459241 ACT458766:ACT459241 AMP458766:AMP459241 AWL458766:AWL459241 BGH458766:BGH459241 BQD458766:BQD459241 BZZ458766:BZZ459241 CJV458766:CJV459241 CTR458766:CTR459241 DDN458766:DDN459241 DNJ458766:DNJ459241 DXF458766:DXF459241 EHB458766:EHB459241 EQX458766:EQX459241 FAT458766:FAT459241 FKP458766:FKP459241 FUL458766:FUL459241 GEH458766:GEH459241 GOD458766:GOD459241 GXZ458766:GXZ459241 HHV458766:HHV459241 HRR458766:HRR459241 IBN458766:IBN459241 ILJ458766:ILJ459241 IVF458766:IVF459241 JFB458766:JFB459241 JOX458766:JOX459241 JYT458766:JYT459241 KIP458766:KIP459241 KSL458766:KSL459241 LCH458766:LCH459241 LMD458766:LMD459241 LVZ458766:LVZ459241 MFV458766:MFV459241 MPR458766:MPR459241 MZN458766:MZN459241 NJJ458766:NJJ459241 NTF458766:NTF459241 ODB458766:ODB459241 OMX458766:OMX459241 OWT458766:OWT459241 PGP458766:PGP459241 PQL458766:PQL459241 QAH458766:QAH459241 QKD458766:QKD459241 QTZ458766:QTZ459241 RDV458766:RDV459241 RNR458766:RNR459241 RXN458766:RXN459241 SHJ458766:SHJ459241 SRF458766:SRF459241 TBB458766:TBB459241 TKX458766:TKX459241 TUT458766:TUT459241 UEP458766:UEP459241 UOL458766:UOL459241 UYH458766:UYH459241 VID458766:VID459241 VRZ458766:VRZ459241 WBV458766:WBV459241 WLR458766:WLR459241 WVN458766:WVN459241 F524302:F524777 JB524302:JB524777 SX524302:SX524777 ACT524302:ACT524777 AMP524302:AMP524777 AWL524302:AWL524777 BGH524302:BGH524777 BQD524302:BQD524777 BZZ524302:BZZ524777 CJV524302:CJV524777 CTR524302:CTR524777 DDN524302:DDN524777 DNJ524302:DNJ524777 DXF524302:DXF524777 EHB524302:EHB524777 EQX524302:EQX524777 FAT524302:FAT524777 FKP524302:FKP524777 FUL524302:FUL524777 GEH524302:GEH524777 GOD524302:GOD524777 GXZ524302:GXZ524777 HHV524302:HHV524777 HRR524302:HRR524777 IBN524302:IBN524777 ILJ524302:ILJ524777 IVF524302:IVF524777 JFB524302:JFB524777 JOX524302:JOX524777 JYT524302:JYT524777 KIP524302:KIP524777 KSL524302:KSL524777 LCH524302:LCH524777 LMD524302:LMD524777 LVZ524302:LVZ524777 MFV524302:MFV524777 MPR524302:MPR524777 MZN524302:MZN524777 NJJ524302:NJJ524777 NTF524302:NTF524777 ODB524302:ODB524777 OMX524302:OMX524777 OWT524302:OWT524777 PGP524302:PGP524777 PQL524302:PQL524777 QAH524302:QAH524777 QKD524302:QKD524777 QTZ524302:QTZ524777 RDV524302:RDV524777 RNR524302:RNR524777 RXN524302:RXN524777 SHJ524302:SHJ524777 SRF524302:SRF524777 TBB524302:TBB524777 TKX524302:TKX524777 TUT524302:TUT524777 UEP524302:UEP524777 UOL524302:UOL524777 UYH524302:UYH524777 VID524302:VID524777 VRZ524302:VRZ524777 WBV524302:WBV524777 WLR524302:WLR524777 WVN524302:WVN524777 F589838:F590313 JB589838:JB590313 SX589838:SX590313 ACT589838:ACT590313 AMP589838:AMP590313 AWL589838:AWL590313 BGH589838:BGH590313 BQD589838:BQD590313 BZZ589838:BZZ590313 CJV589838:CJV590313 CTR589838:CTR590313 DDN589838:DDN590313 DNJ589838:DNJ590313 DXF589838:DXF590313 EHB589838:EHB590313 EQX589838:EQX590313 FAT589838:FAT590313 FKP589838:FKP590313 FUL589838:FUL590313 GEH589838:GEH590313 GOD589838:GOD590313 GXZ589838:GXZ590313 HHV589838:HHV590313 HRR589838:HRR590313 IBN589838:IBN590313 ILJ589838:ILJ590313 IVF589838:IVF590313 JFB589838:JFB590313 JOX589838:JOX590313 JYT589838:JYT590313 KIP589838:KIP590313 KSL589838:KSL590313 LCH589838:LCH590313 LMD589838:LMD590313 LVZ589838:LVZ590313 MFV589838:MFV590313 MPR589838:MPR590313 MZN589838:MZN590313 NJJ589838:NJJ590313 NTF589838:NTF590313 ODB589838:ODB590313 OMX589838:OMX590313 OWT589838:OWT590313 PGP589838:PGP590313 PQL589838:PQL590313 QAH589838:QAH590313 QKD589838:QKD590313 QTZ589838:QTZ590313 RDV589838:RDV590313 RNR589838:RNR590313 RXN589838:RXN590313 SHJ589838:SHJ590313 SRF589838:SRF590313 TBB589838:TBB590313 TKX589838:TKX590313 TUT589838:TUT590313 UEP589838:UEP590313 UOL589838:UOL590313 UYH589838:UYH590313 VID589838:VID590313 VRZ589838:VRZ590313 WBV589838:WBV590313 WLR589838:WLR590313 WVN589838:WVN590313 F655374:F655849 JB655374:JB655849 SX655374:SX655849 ACT655374:ACT655849 AMP655374:AMP655849 AWL655374:AWL655849 BGH655374:BGH655849 BQD655374:BQD655849 BZZ655374:BZZ655849 CJV655374:CJV655849 CTR655374:CTR655849 DDN655374:DDN655849 DNJ655374:DNJ655849 DXF655374:DXF655849 EHB655374:EHB655849 EQX655374:EQX655849 FAT655374:FAT655849 FKP655374:FKP655849 FUL655374:FUL655849 GEH655374:GEH655849 GOD655374:GOD655849 GXZ655374:GXZ655849 HHV655374:HHV655849 HRR655374:HRR655849 IBN655374:IBN655849 ILJ655374:ILJ655849 IVF655374:IVF655849 JFB655374:JFB655849 JOX655374:JOX655849 JYT655374:JYT655849 KIP655374:KIP655849 KSL655374:KSL655849 LCH655374:LCH655849 LMD655374:LMD655849 LVZ655374:LVZ655849 MFV655374:MFV655849 MPR655374:MPR655849 MZN655374:MZN655849 NJJ655374:NJJ655849 NTF655374:NTF655849 ODB655374:ODB655849 OMX655374:OMX655849 OWT655374:OWT655849 PGP655374:PGP655849 PQL655374:PQL655849 QAH655374:QAH655849 QKD655374:QKD655849 QTZ655374:QTZ655849 RDV655374:RDV655849 RNR655374:RNR655849 RXN655374:RXN655849 SHJ655374:SHJ655849 SRF655374:SRF655849 TBB655374:TBB655849 TKX655374:TKX655849 TUT655374:TUT655849 UEP655374:UEP655849 UOL655374:UOL655849 UYH655374:UYH655849 VID655374:VID655849 VRZ655374:VRZ655849 WBV655374:WBV655849 WLR655374:WLR655849 WVN655374:WVN655849 F720910:F721385 JB720910:JB721385 SX720910:SX721385 ACT720910:ACT721385 AMP720910:AMP721385 AWL720910:AWL721385 BGH720910:BGH721385 BQD720910:BQD721385 BZZ720910:BZZ721385 CJV720910:CJV721385 CTR720910:CTR721385 DDN720910:DDN721385 DNJ720910:DNJ721385 DXF720910:DXF721385 EHB720910:EHB721385 EQX720910:EQX721385 FAT720910:FAT721385 FKP720910:FKP721385 FUL720910:FUL721385 GEH720910:GEH721385 GOD720910:GOD721385 GXZ720910:GXZ721385 HHV720910:HHV721385 HRR720910:HRR721385 IBN720910:IBN721385 ILJ720910:ILJ721385 IVF720910:IVF721385 JFB720910:JFB721385 JOX720910:JOX721385 JYT720910:JYT721385 KIP720910:KIP721385 KSL720910:KSL721385 LCH720910:LCH721385 LMD720910:LMD721385 LVZ720910:LVZ721385 MFV720910:MFV721385 MPR720910:MPR721385 MZN720910:MZN721385 NJJ720910:NJJ721385 NTF720910:NTF721385 ODB720910:ODB721385 OMX720910:OMX721385 OWT720910:OWT721385 PGP720910:PGP721385 PQL720910:PQL721385 QAH720910:QAH721385 QKD720910:QKD721385 QTZ720910:QTZ721385 RDV720910:RDV721385 RNR720910:RNR721385 RXN720910:RXN721385 SHJ720910:SHJ721385 SRF720910:SRF721385 TBB720910:TBB721385 TKX720910:TKX721385 TUT720910:TUT721385 UEP720910:UEP721385 UOL720910:UOL721385 UYH720910:UYH721385 VID720910:VID721385 VRZ720910:VRZ721385 WBV720910:WBV721385 WLR720910:WLR721385 WVN720910:WVN721385 F786446:F786921 JB786446:JB786921 SX786446:SX786921 ACT786446:ACT786921 AMP786446:AMP786921 AWL786446:AWL786921 BGH786446:BGH786921 BQD786446:BQD786921 BZZ786446:BZZ786921 CJV786446:CJV786921 CTR786446:CTR786921 DDN786446:DDN786921 DNJ786446:DNJ786921 DXF786446:DXF786921 EHB786446:EHB786921 EQX786446:EQX786921 FAT786446:FAT786921 FKP786446:FKP786921 FUL786446:FUL786921 GEH786446:GEH786921 GOD786446:GOD786921 GXZ786446:GXZ786921 HHV786446:HHV786921 HRR786446:HRR786921 IBN786446:IBN786921 ILJ786446:ILJ786921 IVF786446:IVF786921 JFB786446:JFB786921 JOX786446:JOX786921 JYT786446:JYT786921 KIP786446:KIP786921 KSL786446:KSL786921 LCH786446:LCH786921 LMD786446:LMD786921 LVZ786446:LVZ786921 MFV786446:MFV786921 MPR786446:MPR786921 MZN786446:MZN786921 NJJ786446:NJJ786921 NTF786446:NTF786921 ODB786446:ODB786921 OMX786446:OMX786921 OWT786446:OWT786921 PGP786446:PGP786921 PQL786446:PQL786921 QAH786446:QAH786921 QKD786446:QKD786921 QTZ786446:QTZ786921 RDV786446:RDV786921 RNR786446:RNR786921 RXN786446:RXN786921 SHJ786446:SHJ786921 SRF786446:SRF786921 TBB786446:TBB786921 TKX786446:TKX786921 TUT786446:TUT786921 UEP786446:UEP786921 UOL786446:UOL786921 UYH786446:UYH786921 VID786446:VID786921 VRZ786446:VRZ786921 WBV786446:WBV786921 WLR786446:WLR786921 WVN786446:WVN786921 F851982:F852457 JB851982:JB852457 SX851982:SX852457 ACT851982:ACT852457 AMP851982:AMP852457 AWL851982:AWL852457 BGH851982:BGH852457 BQD851982:BQD852457 BZZ851982:BZZ852457 CJV851982:CJV852457 CTR851982:CTR852457 DDN851982:DDN852457 DNJ851982:DNJ852457 DXF851982:DXF852457 EHB851982:EHB852457 EQX851982:EQX852457 FAT851982:FAT852457 FKP851982:FKP852457 FUL851982:FUL852457 GEH851982:GEH852457 GOD851982:GOD852457 GXZ851982:GXZ852457 HHV851982:HHV852457 HRR851982:HRR852457 IBN851982:IBN852457 ILJ851982:ILJ852457 IVF851982:IVF852457 JFB851982:JFB852457 JOX851982:JOX852457 JYT851982:JYT852457 KIP851982:KIP852457 KSL851982:KSL852457 LCH851982:LCH852457 LMD851982:LMD852457 LVZ851982:LVZ852457 MFV851982:MFV852457 MPR851982:MPR852457 MZN851982:MZN852457 NJJ851982:NJJ852457 NTF851982:NTF852457 ODB851982:ODB852457 OMX851982:OMX852457 OWT851982:OWT852457 PGP851982:PGP852457 PQL851982:PQL852457 QAH851982:QAH852457 QKD851982:QKD852457 QTZ851982:QTZ852457 RDV851982:RDV852457 RNR851982:RNR852457 RXN851982:RXN852457 SHJ851982:SHJ852457 SRF851982:SRF852457 TBB851982:TBB852457 TKX851982:TKX852457 TUT851982:TUT852457 UEP851982:UEP852457 UOL851982:UOL852457 UYH851982:UYH852457 VID851982:VID852457 VRZ851982:VRZ852457 WBV851982:WBV852457 WLR851982:WLR852457 WVN851982:WVN852457 F917518:F917993 JB917518:JB917993 SX917518:SX917993 ACT917518:ACT917993 AMP917518:AMP917993 AWL917518:AWL917993 BGH917518:BGH917993 BQD917518:BQD917993 BZZ917518:BZZ917993 CJV917518:CJV917993 CTR917518:CTR917993 DDN917518:DDN917993 DNJ917518:DNJ917993 DXF917518:DXF917993 EHB917518:EHB917993 EQX917518:EQX917993 FAT917518:FAT917993 FKP917518:FKP917993 FUL917518:FUL917993 GEH917518:GEH917993 GOD917518:GOD917993 GXZ917518:GXZ917993 HHV917518:HHV917993 HRR917518:HRR917993 IBN917518:IBN917993 ILJ917518:ILJ917993 IVF917518:IVF917993 JFB917518:JFB917993 JOX917518:JOX917993 JYT917518:JYT917993 KIP917518:KIP917993 KSL917518:KSL917993 LCH917518:LCH917993 LMD917518:LMD917993 LVZ917518:LVZ917993 MFV917518:MFV917993 MPR917518:MPR917993 MZN917518:MZN917993 NJJ917518:NJJ917993 NTF917518:NTF917993 ODB917518:ODB917993 OMX917518:OMX917993 OWT917518:OWT917993 PGP917518:PGP917993 PQL917518:PQL917993 QAH917518:QAH917993 QKD917518:QKD917993 QTZ917518:QTZ917993 RDV917518:RDV917993 RNR917518:RNR917993 RXN917518:RXN917993 SHJ917518:SHJ917993 SRF917518:SRF917993 TBB917518:TBB917993 TKX917518:TKX917993 TUT917518:TUT917993 UEP917518:UEP917993 UOL917518:UOL917993 UYH917518:UYH917993 VID917518:VID917993 VRZ917518:VRZ917993 WBV917518:WBV917993 WLR917518:WLR917993 WVN917518:WVN917993 F983054:F983529 JB983054:JB983529 SX983054:SX983529 ACT983054:ACT983529 AMP983054:AMP983529 AWL983054:AWL983529 BGH983054:BGH983529 BQD983054:BQD983529 BZZ983054:BZZ983529 CJV983054:CJV983529 CTR983054:CTR983529 DDN983054:DDN983529 DNJ983054:DNJ983529 DXF983054:DXF983529 EHB983054:EHB983529 EQX983054:EQX983529 FAT983054:FAT983529 FKP983054:FKP983529 FUL983054:FUL983529 GEH983054:GEH983529 GOD983054:GOD983529 GXZ983054:GXZ983529 HHV983054:HHV983529 HRR983054:HRR983529 IBN983054:IBN983529 ILJ983054:ILJ983529 IVF983054:IVF983529 JFB983054:JFB983529 JOX983054:JOX983529 JYT983054:JYT983529 KIP983054:KIP983529 KSL983054:KSL983529 LCH983054:LCH983529 LMD983054:LMD983529 LVZ983054:LVZ983529 MFV983054:MFV983529 MPR983054:MPR983529 MZN983054:MZN983529 NJJ983054:NJJ983529 NTF983054:NTF983529 ODB983054:ODB983529 OMX983054:OMX983529 OWT983054:OWT983529 PGP983054:PGP983529 PQL983054:PQL983529 QAH983054:QAH983529 QKD983054:QKD983529 QTZ983054:QTZ983529 RDV983054:RDV983529 RNR983054:RNR983529 RXN983054:RXN983529 SHJ983054:SHJ983529 SRF983054:SRF983529 TBB983054:TBB983529 TKX983054:TKX983529 TUT983054:TUT983529 UEP983054:UEP983529 UOL983054:UOL983529 UYH983054:UYH983529 VID983054:VID983529 VRZ983054:VRZ983529 WBV983054:WBV983529 WLR983054:WLR983529 WVN983054:WVN983529" xr:uid="{212CF9A8-2BFC-4224-8C42-D42E524A3D12}">
      <formula1>Efectosp</formula1>
    </dataValidation>
  </dataValidations>
  <pageMargins left="0.74803149606299213" right="0.74803149606299213" top="0.98425196850393704" bottom="0.98425196850393704" header="0.51181102362204722" footer="0.51181102362204722"/>
  <pageSetup paperSize="121" scale="23" fitToHeight="10"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L1" transitionEvaluation="1" codeName="Hoja9">
    <tabColor theme="3" tint="0.39997558519241921"/>
  </sheetPr>
  <dimension ref="A1:BL953"/>
  <sheetViews>
    <sheetView showGridLines="0" showZeros="0" topLeftCell="AL1" zoomScale="40" zoomScaleNormal="40" zoomScaleSheetLayoutView="40" workbookViewId="0">
      <selection sqref="A1:AU49"/>
    </sheetView>
  </sheetViews>
  <sheetFormatPr baseColWidth="10" defaultColWidth="2.77734375" defaultRowHeight="17.25" x14ac:dyDescent="0.3"/>
  <cols>
    <col min="1" max="1" width="18.5546875" style="75" customWidth="1"/>
    <col min="2" max="2" width="33.88671875" style="75" customWidth="1"/>
    <col min="3" max="3" width="9.88671875" style="75" customWidth="1"/>
    <col min="4" max="4" width="11.33203125" style="75" customWidth="1"/>
    <col min="5" max="5" width="17.21875" style="77" customWidth="1"/>
    <col min="6" max="6" width="19.5546875" style="77" customWidth="1"/>
    <col min="7" max="7" width="25.109375" style="27" customWidth="1"/>
    <col min="8" max="8" width="22.21875" style="78" customWidth="1"/>
    <col min="9" max="9" width="11" style="78" customWidth="1"/>
    <col min="10" max="11" width="11" style="27" customWidth="1"/>
    <col min="12" max="12" width="5.5546875" style="27" customWidth="1"/>
    <col min="13" max="13" width="8.33203125" style="27" customWidth="1"/>
    <col min="14" max="16" width="15.6640625" style="27" customWidth="1"/>
    <col min="17" max="17" width="4.109375" style="27" customWidth="1"/>
    <col min="18" max="18" width="4.5546875" style="27" customWidth="1"/>
    <col min="19" max="19" width="5.77734375" style="27" customWidth="1"/>
    <col min="20" max="20" width="6.77734375" style="27" customWidth="1"/>
    <col min="21" max="21" width="5.88671875" style="79" customWidth="1"/>
    <col min="22" max="22" width="4.109375" style="79" customWidth="1"/>
    <col min="23" max="23" width="5.5546875" style="27" customWidth="1"/>
    <col min="24" max="24" width="8.109375" style="27" customWidth="1"/>
    <col min="25" max="25" width="7.77734375" style="27" customWidth="1"/>
    <col min="26" max="26" width="17.109375" style="79" customWidth="1"/>
    <col min="27" max="27" width="5.5546875" style="79" customWidth="1"/>
    <col min="28" max="28" width="13" style="79" customWidth="1"/>
    <col min="29" max="29" width="5.5546875" style="79" customWidth="1"/>
    <col min="30" max="30" width="18.88671875" style="79" customWidth="1"/>
    <col min="31" max="31" width="5.5546875" style="79" customWidth="1"/>
    <col min="32" max="32" width="25.6640625" style="79" customWidth="1"/>
    <col min="33" max="33" width="6" style="79" customWidth="1"/>
    <col min="34" max="34" width="17.6640625" style="79" customWidth="1"/>
    <col min="35" max="35" width="5.5546875" style="79" customWidth="1"/>
    <col min="36" max="38" width="9.77734375" style="27" customWidth="1"/>
    <col min="39" max="42" width="6.109375" style="27" customWidth="1"/>
    <col min="43" max="44" width="6.109375" style="79" customWidth="1"/>
    <col min="45" max="47" width="7.44140625" style="27" customWidth="1"/>
    <col min="48" max="16384" width="2.77734375" style="27"/>
  </cols>
  <sheetData>
    <row r="1" spans="1:64" ht="39.75" customHeight="1" x14ac:dyDescent="0.3">
      <c r="A1" s="28"/>
      <c r="B1" s="28"/>
      <c r="C1" s="28"/>
      <c r="D1" s="28"/>
      <c r="E1" s="29"/>
      <c r="F1" s="240" t="s">
        <v>491</v>
      </c>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37" t="s">
        <v>489</v>
      </c>
      <c r="AN1" s="237"/>
      <c r="AO1" s="237"/>
      <c r="AP1" s="237"/>
      <c r="AQ1" s="237"/>
      <c r="AR1" s="237"/>
      <c r="AS1" s="237"/>
      <c r="AT1" s="237"/>
      <c r="AU1" s="237"/>
    </row>
    <row r="2" spans="1:64" ht="34.5" customHeight="1" thickBot="1" x14ac:dyDescent="0.35">
      <c r="A2" s="30"/>
      <c r="B2" s="30"/>
      <c r="C2" s="30"/>
      <c r="D2" s="27"/>
      <c r="E2" s="31"/>
      <c r="F2" s="242"/>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4"/>
      <c r="AM2" s="237" t="s">
        <v>454</v>
      </c>
      <c r="AN2" s="237"/>
      <c r="AO2" s="237"/>
      <c r="AP2" s="237"/>
      <c r="AQ2" s="237"/>
      <c r="AR2" s="237"/>
      <c r="AS2" s="237"/>
      <c r="AT2" s="237"/>
      <c r="AU2" s="237"/>
    </row>
    <row r="3" spans="1:64" ht="39.75" customHeight="1" x14ac:dyDescent="0.3">
      <c r="A3" s="30"/>
      <c r="B3" s="30"/>
      <c r="C3" s="30"/>
      <c r="D3" s="30"/>
      <c r="E3" s="31"/>
      <c r="F3" s="240" t="s">
        <v>456</v>
      </c>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5"/>
      <c r="AM3" s="237" t="s">
        <v>490</v>
      </c>
      <c r="AN3" s="237"/>
      <c r="AO3" s="237"/>
      <c r="AP3" s="237"/>
      <c r="AQ3" s="237"/>
      <c r="AR3" s="237"/>
      <c r="AS3" s="237"/>
      <c r="AT3" s="237"/>
      <c r="AU3" s="237"/>
    </row>
    <row r="4" spans="1:64" ht="39.75" customHeight="1" thickBot="1" x14ac:dyDescent="0.35">
      <c r="A4" s="32"/>
      <c r="B4" s="32"/>
      <c r="C4" s="32"/>
      <c r="D4" s="32"/>
      <c r="E4" s="33"/>
      <c r="F4" s="246"/>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8"/>
      <c r="AM4" s="237" t="s">
        <v>455</v>
      </c>
      <c r="AN4" s="237"/>
      <c r="AO4" s="237"/>
      <c r="AP4" s="237"/>
      <c r="AQ4" s="237"/>
      <c r="AR4" s="237"/>
      <c r="AS4" s="237"/>
      <c r="AT4" s="237"/>
      <c r="AU4" s="237"/>
    </row>
    <row r="5" spans="1:64" ht="30" customHeight="1" thickBot="1" x14ac:dyDescent="0.35">
      <c r="A5" s="34"/>
      <c r="B5" s="35"/>
      <c r="C5" s="35"/>
      <c r="D5" s="36"/>
      <c r="E5" s="36"/>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24"/>
      <c r="AI5" s="37"/>
      <c r="AJ5" s="24"/>
      <c r="AK5" s="24"/>
      <c r="AL5" s="24"/>
      <c r="AM5" s="37"/>
      <c r="AN5" s="37"/>
      <c r="AO5" s="37"/>
      <c r="AP5" s="37"/>
      <c r="AQ5" s="37"/>
      <c r="AR5" s="37"/>
      <c r="AS5" s="37"/>
      <c r="AT5" s="37"/>
      <c r="AU5" s="37"/>
    </row>
    <row r="6" spans="1:64" s="25" customFormat="1" ht="37.5" customHeight="1" x14ac:dyDescent="0.25">
      <c r="A6" s="238" t="s">
        <v>457</v>
      </c>
      <c r="B6" s="239"/>
      <c r="C6" s="239"/>
      <c r="D6" s="239"/>
      <c r="E6" s="263" t="s">
        <v>525</v>
      </c>
      <c r="F6" s="263"/>
      <c r="G6" s="263"/>
      <c r="H6" s="263"/>
      <c r="I6" s="263"/>
      <c r="J6" s="239" t="s">
        <v>458</v>
      </c>
      <c r="K6" s="239"/>
      <c r="L6" s="249" t="s">
        <v>528</v>
      </c>
      <c r="M6" s="250"/>
      <c r="N6" s="250"/>
      <c r="O6" s="250"/>
      <c r="P6" s="250"/>
      <c r="Q6" s="250"/>
      <c r="R6" s="251"/>
      <c r="S6" s="252" t="s">
        <v>459</v>
      </c>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4"/>
    </row>
    <row r="7" spans="1:64" s="25" customFormat="1" ht="52.5" customHeight="1" x14ac:dyDescent="0.25">
      <c r="A7" s="233" t="s">
        <v>460</v>
      </c>
      <c r="B7" s="234"/>
      <c r="C7" s="234"/>
      <c r="D7" s="234"/>
      <c r="E7" s="235" t="s">
        <v>527</v>
      </c>
      <c r="F7" s="235"/>
      <c r="G7" s="235"/>
      <c r="H7" s="235"/>
      <c r="I7" s="235"/>
      <c r="J7" s="261" t="s">
        <v>469</v>
      </c>
      <c r="K7" s="261"/>
      <c r="L7" s="235" t="s">
        <v>470</v>
      </c>
      <c r="M7" s="235"/>
      <c r="N7" s="235"/>
      <c r="O7" s="235"/>
      <c r="P7" s="235"/>
      <c r="Q7" s="235"/>
      <c r="R7" s="262"/>
      <c r="S7" s="255"/>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7"/>
    </row>
    <row r="8" spans="1:64" s="25" customFormat="1" ht="52.5" customHeight="1" thickBot="1" x14ac:dyDescent="0.3">
      <c r="A8" s="233" t="s">
        <v>461</v>
      </c>
      <c r="B8" s="234"/>
      <c r="C8" s="234"/>
      <c r="D8" s="234"/>
      <c r="E8" s="235">
        <v>6004600</v>
      </c>
      <c r="F8" s="235"/>
      <c r="G8" s="235"/>
      <c r="H8" s="235"/>
      <c r="I8" s="235"/>
      <c r="J8" s="236" t="s">
        <v>462</v>
      </c>
      <c r="K8" s="236"/>
      <c r="L8" s="264"/>
      <c r="M8" s="265"/>
      <c r="N8" s="265"/>
      <c r="O8" s="265"/>
      <c r="P8" s="265"/>
      <c r="Q8" s="265"/>
      <c r="R8" s="266"/>
      <c r="S8" s="258"/>
      <c r="T8" s="259"/>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60"/>
    </row>
    <row r="9" spans="1:64" s="25" customFormat="1" ht="52.5" customHeight="1" thickBot="1" x14ac:dyDescent="0.3">
      <c r="A9" s="228" t="s">
        <v>463</v>
      </c>
      <c r="B9" s="229"/>
      <c r="C9" s="229"/>
      <c r="D9" s="230"/>
      <c r="E9" s="231" t="s">
        <v>543</v>
      </c>
      <c r="F9" s="231"/>
      <c r="G9" s="231"/>
      <c r="H9" s="231"/>
      <c r="I9" s="231"/>
      <c r="J9" s="232" t="s">
        <v>464</v>
      </c>
      <c r="K9" s="232"/>
      <c r="L9" s="231" t="s">
        <v>544</v>
      </c>
      <c r="M9" s="231"/>
      <c r="N9" s="231"/>
      <c r="O9" s="231"/>
      <c r="P9" s="231"/>
      <c r="Q9" s="231"/>
      <c r="R9" s="231"/>
      <c r="S9" s="219" t="s">
        <v>465</v>
      </c>
      <c r="T9" s="220"/>
      <c r="U9" s="220"/>
      <c r="V9" s="220"/>
      <c r="W9" s="220"/>
      <c r="X9" s="220"/>
      <c r="Y9" s="221"/>
      <c r="Z9" s="222" t="s">
        <v>468</v>
      </c>
      <c r="AA9" s="223"/>
      <c r="AB9" s="223"/>
      <c r="AC9" s="224"/>
      <c r="AD9" s="225" t="s">
        <v>466</v>
      </c>
      <c r="AE9" s="225"/>
      <c r="AF9" s="225"/>
      <c r="AG9" s="226">
        <v>43556</v>
      </c>
      <c r="AH9" s="218"/>
      <c r="AI9" s="218"/>
      <c r="AJ9" s="218"/>
      <c r="AK9" s="227" t="s">
        <v>467</v>
      </c>
      <c r="AL9" s="227"/>
      <c r="AM9" s="227"/>
      <c r="AN9" s="227"/>
      <c r="AO9" s="227"/>
      <c r="AP9" s="227"/>
      <c r="AQ9" s="218">
        <v>3</v>
      </c>
      <c r="AR9" s="218"/>
      <c r="AS9" s="218"/>
      <c r="AT9" s="218"/>
      <c r="AU9" s="218"/>
    </row>
    <row r="10" spans="1:64" s="25" customFormat="1" ht="35.25" customHeight="1" x14ac:dyDescent="0.25">
      <c r="A10" s="22"/>
      <c r="B10" s="19"/>
      <c r="C10" s="19"/>
      <c r="D10" s="19"/>
      <c r="E10" s="19"/>
      <c r="F10" s="19"/>
      <c r="G1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3"/>
      <c r="AK10" s="23"/>
      <c r="AL10" s="24"/>
      <c r="AM10" s="20"/>
      <c r="AN10" s="20"/>
      <c r="AO10" s="20"/>
      <c r="AP10" s="20"/>
      <c r="AQ10" s="20"/>
      <c r="AR10" s="20"/>
      <c r="AS10" s="20"/>
      <c r="AT10" s="20"/>
      <c r="AU10" s="20"/>
    </row>
    <row r="11" spans="1:64" s="25" customFormat="1" ht="42" customHeight="1" x14ac:dyDescent="0.25">
      <c r="A11" s="21">
        <v>1</v>
      </c>
      <c r="B11" s="268" t="s">
        <v>447</v>
      </c>
      <c r="C11" s="268"/>
      <c r="D11" s="268"/>
      <c r="E11" s="21">
        <v>2</v>
      </c>
      <c r="F11" s="268" t="s">
        <v>448</v>
      </c>
      <c r="G11" s="268"/>
      <c r="H11" s="268"/>
      <c r="I11" s="268"/>
      <c r="J11" s="268"/>
      <c r="K11" s="268"/>
      <c r="L11" s="268"/>
      <c r="M11" s="268"/>
      <c r="N11" s="268"/>
      <c r="O11" s="268"/>
      <c r="P11" s="268"/>
      <c r="Q11" s="21">
        <v>3</v>
      </c>
      <c r="R11" s="268" t="s">
        <v>449</v>
      </c>
      <c r="S11" s="268"/>
      <c r="T11" s="268"/>
      <c r="U11" s="268"/>
      <c r="V11" s="268"/>
      <c r="W11" s="268"/>
      <c r="X11" s="268"/>
      <c r="Y11" s="268"/>
      <c r="Z11" s="21">
        <v>4</v>
      </c>
      <c r="AA11" s="21"/>
      <c r="AB11" s="268" t="s">
        <v>453</v>
      </c>
      <c r="AC11" s="268"/>
      <c r="AD11" s="268"/>
      <c r="AE11" s="268"/>
      <c r="AF11" s="268"/>
      <c r="AG11" s="268"/>
      <c r="AH11" s="268"/>
      <c r="AI11" s="268"/>
      <c r="AJ11" s="268"/>
      <c r="AK11" s="268"/>
      <c r="AL11" s="268"/>
      <c r="AM11" s="21">
        <v>5</v>
      </c>
      <c r="AN11" s="269" t="s">
        <v>452</v>
      </c>
      <c r="AO11" s="270"/>
      <c r="AP11" s="270"/>
      <c r="AQ11" s="270"/>
      <c r="AR11" s="270"/>
      <c r="AS11" s="270"/>
      <c r="AT11" s="270"/>
      <c r="AU11" s="271"/>
    </row>
    <row r="12" spans="1:64" s="39" customFormat="1" ht="46.5" customHeight="1" thickBot="1" x14ac:dyDescent="0.35">
      <c r="A12" s="290" t="s">
        <v>3</v>
      </c>
      <c r="B12" s="290" t="s">
        <v>493</v>
      </c>
      <c r="C12" s="286" t="s">
        <v>377</v>
      </c>
      <c r="D12" s="296" t="s">
        <v>4</v>
      </c>
      <c r="E12" s="290" t="s">
        <v>79</v>
      </c>
      <c r="F12" s="290" t="s">
        <v>80</v>
      </c>
      <c r="G12" s="290" t="s">
        <v>81</v>
      </c>
      <c r="H12" s="290" t="s">
        <v>82</v>
      </c>
      <c r="I12" s="276" t="s">
        <v>438</v>
      </c>
      <c r="J12" s="277"/>
      <c r="K12" s="278"/>
      <c r="L12" s="275" t="s">
        <v>437</v>
      </c>
      <c r="M12" s="275" t="s">
        <v>1</v>
      </c>
      <c r="N12" s="297" t="s">
        <v>0</v>
      </c>
      <c r="O12" s="298"/>
      <c r="P12" s="299"/>
      <c r="Q12" s="293" t="s">
        <v>340</v>
      </c>
      <c r="R12" s="294"/>
      <c r="S12" s="294"/>
      <c r="T12" s="294"/>
      <c r="U12" s="294"/>
      <c r="V12" s="294"/>
      <c r="W12" s="295"/>
      <c r="X12" s="293" t="s">
        <v>339</v>
      </c>
      <c r="Y12" s="295"/>
      <c r="Z12" s="291" t="s">
        <v>341</v>
      </c>
      <c r="AA12" s="292"/>
      <c r="AB12" s="292"/>
      <c r="AC12" s="292"/>
      <c r="AD12" s="292"/>
      <c r="AE12" s="292"/>
      <c r="AF12" s="292"/>
      <c r="AG12" s="292"/>
      <c r="AH12" s="292"/>
      <c r="AI12" s="292"/>
      <c r="AJ12" s="287" t="s">
        <v>443</v>
      </c>
      <c r="AK12" s="288"/>
      <c r="AL12" s="289"/>
      <c r="AM12" s="272" t="s">
        <v>340</v>
      </c>
      <c r="AN12" s="273"/>
      <c r="AO12" s="273"/>
      <c r="AP12" s="273"/>
      <c r="AQ12" s="273"/>
      <c r="AR12" s="273"/>
      <c r="AS12" s="274"/>
      <c r="AT12" s="272" t="s">
        <v>339</v>
      </c>
      <c r="AU12" s="274"/>
      <c r="AV12" s="38"/>
      <c r="AW12" s="38"/>
      <c r="AX12" s="38"/>
    </row>
    <row r="13" spans="1:64" s="39" customFormat="1" ht="123" customHeight="1" thickBot="1" x14ac:dyDescent="0.35">
      <c r="A13" s="290"/>
      <c r="B13" s="290"/>
      <c r="C13" s="286"/>
      <c r="D13" s="296"/>
      <c r="E13" s="290"/>
      <c r="F13" s="290"/>
      <c r="G13" s="290"/>
      <c r="H13" s="290"/>
      <c r="I13" s="192" t="s">
        <v>434</v>
      </c>
      <c r="J13" s="192" t="s">
        <v>435</v>
      </c>
      <c r="K13" s="192" t="s">
        <v>436</v>
      </c>
      <c r="L13" s="275"/>
      <c r="M13" s="275"/>
      <c r="N13" s="193" t="s">
        <v>431</v>
      </c>
      <c r="O13" s="193" t="s">
        <v>432</v>
      </c>
      <c r="P13" s="193" t="s">
        <v>433</v>
      </c>
      <c r="Q13" s="40" t="s">
        <v>347</v>
      </c>
      <c r="R13" s="40" t="s">
        <v>348</v>
      </c>
      <c r="S13" s="40" t="s">
        <v>335</v>
      </c>
      <c r="T13" s="40" t="s">
        <v>336</v>
      </c>
      <c r="U13" s="40" t="s">
        <v>349</v>
      </c>
      <c r="V13" s="41" t="s">
        <v>337</v>
      </c>
      <c r="W13" s="40" t="s">
        <v>353</v>
      </c>
      <c r="X13" s="42" t="s">
        <v>338</v>
      </c>
      <c r="Y13" s="40" t="s">
        <v>378</v>
      </c>
      <c r="Z13" s="195" t="s">
        <v>342</v>
      </c>
      <c r="AA13" s="196" t="s">
        <v>450</v>
      </c>
      <c r="AB13" s="195" t="s">
        <v>343</v>
      </c>
      <c r="AC13" s="196" t="s">
        <v>450</v>
      </c>
      <c r="AD13" s="195" t="s">
        <v>344</v>
      </c>
      <c r="AE13" s="196" t="s">
        <v>450</v>
      </c>
      <c r="AF13" s="195" t="s">
        <v>345</v>
      </c>
      <c r="AG13" s="196" t="s">
        <v>450</v>
      </c>
      <c r="AH13" s="195" t="s">
        <v>346</v>
      </c>
      <c r="AI13" s="196" t="s">
        <v>450</v>
      </c>
      <c r="AJ13" s="43" t="s">
        <v>444</v>
      </c>
      <c r="AK13" s="44" t="s">
        <v>445</v>
      </c>
      <c r="AL13" s="45" t="s">
        <v>446</v>
      </c>
      <c r="AM13" s="46" t="s">
        <v>347</v>
      </c>
      <c r="AN13" s="46" t="s">
        <v>348</v>
      </c>
      <c r="AO13" s="46" t="s">
        <v>335</v>
      </c>
      <c r="AP13" s="46" t="s">
        <v>336</v>
      </c>
      <c r="AQ13" s="46" t="s">
        <v>349</v>
      </c>
      <c r="AR13" s="47" t="s">
        <v>337</v>
      </c>
      <c r="AS13" s="46" t="s">
        <v>353</v>
      </c>
      <c r="AT13" s="48" t="s">
        <v>338</v>
      </c>
      <c r="AU13" s="46" t="s">
        <v>378</v>
      </c>
      <c r="AV13" s="38"/>
      <c r="AW13" s="38"/>
      <c r="AX13" s="38"/>
      <c r="AY13" s="38"/>
      <c r="AZ13" s="38"/>
      <c r="BA13" s="38"/>
      <c r="BB13" s="38"/>
      <c r="BC13" s="38"/>
      <c r="BD13" s="38"/>
      <c r="BE13" s="38"/>
      <c r="BF13" s="38"/>
      <c r="BG13" s="38"/>
      <c r="BH13" s="38"/>
      <c r="BI13" s="38"/>
      <c r="BJ13" s="38"/>
      <c r="BK13" s="38"/>
      <c r="BL13" s="38"/>
    </row>
    <row r="14" spans="1:64" s="39" customFormat="1" ht="306.75" customHeight="1" x14ac:dyDescent="0.3">
      <c r="A14" s="49" t="s">
        <v>492</v>
      </c>
      <c r="B14" s="279" t="s">
        <v>494</v>
      </c>
      <c r="C14" s="282" t="s">
        <v>526</v>
      </c>
      <c r="D14" s="50" t="s">
        <v>63</v>
      </c>
      <c r="E14" s="49" t="s">
        <v>58</v>
      </c>
      <c r="F14" s="51" t="s">
        <v>363</v>
      </c>
      <c r="G14" s="52" t="s">
        <v>439</v>
      </c>
      <c r="H14" s="52" t="s">
        <v>160</v>
      </c>
      <c r="I14" s="52">
        <v>1</v>
      </c>
      <c r="J14" s="53"/>
      <c r="K14" s="53"/>
      <c r="L14" s="54">
        <f t="shared" ref="L14:L29" si="0">SUM(I14:K14)</f>
        <v>1</v>
      </c>
      <c r="M14" s="55" t="s">
        <v>69</v>
      </c>
      <c r="N14" s="52" t="s">
        <v>64</v>
      </c>
      <c r="O14" s="56" t="s">
        <v>517</v>
      </c>
      <c r="P14" s="56" t="s">
        <v>64</v>
      </c>
      <c r="Q14" s="57">
        <v>2</v>
      </c>
      <c r="R14" s="57">
        <v>3</v>
      </c>
      <c r="S14" s="58">
        <f t="shared" ref="S14:S23" si="1">Q14*R14</f>
        <v>6</v>
      </c>
      <c r="T14" s="59" t="str">
        <f t="shared" ref="T14:T23" si="2">IF(S14&lt;=4,"Bajo",IF(S14&lt;=8,"Medio",IF(S14&lt;=20,"Alto",IF(S14&lt;=40,"Muy Alto",IF(S14&lt;=40,"Muy Alto")))))</f>
        <v>Medio</v>
      </c>
      <c r="U14" s="57">
        <v>10</v>
      </c>
      <c r="V14" s="57">
        <f t="shared" ref="V14:V29" si="3">S14*U14</f>
        <v>60</v>
      </c>
      <c r="W14" s="60" t="str">
        <f t="shared" ref="W14:W29" si="4">IF(V14&lt;=20,"IV",IF(V14&lt;=120,"III",IF(V14&lt;=500,"II",IF(V14&lt;=4000,"I",IF(V14=4000,"I")))))</f>
        <v>III</v>
      </c>
      <c r="X14" s="61" t="str">
        <f t="shared" ref="X14:X29" si="5">IF(V14&lt;40,"Aceptable",IF(V14&lt;=120,"Mejorable",IF(V14&lt;=500,"No Aceptable o Aceptable con control específico  ",IF(V14&lt;=4000,"No Aceptable",IF(V14=4000,"No Aceptable")))))</f>
        <v>Mejorable</v>
      </c>
      <c r="Y14" s="61" t="str">
        <f t="shared" ref="Y14:Y29" si="6">IF(V14&lt;=20,"No reqiere intervevir",IF(V14&lt;=120,"Mejorar control existente",IF(V14&lt;=500,"Adoptar medidas de control  ",IF(V14&lt;=4000,"Corecion urgente",IF(V14=4000,"Corecion urgente urgente")))))</f>
        <v>Mejorar control existente</v>
      </c>
      <c r="Z14" s="194" t="s">
        <v>64</v>
      </c>
      <c r="AA14" s="194"/>
      <c r="AB14" s="194" t="s">
        <v>64</v>
      </c>
      <c r="AC14" s="194"/>
      <c r="AD14" s="194" t="s">
        <v>64</v>
      </c>
      <c r="AE14" s="194"/>
      <c r="AF14" s="194" t="s">
        <v>495</v>
      </c>
      <c r="AG14" s="194"/>
      <c r="AH14" s="194" t="s">
        <v>472</v>
      </c>
      <c r="AI14" s="194"/>
      <c r="AJ14" s="62"/>
      <c r="AK14" s="63" t="s">
        <v>451</v>
      </c>
      <c r="AL14" s="64"/>
      <c r="AM14" s="57">
        <v>2</v>
      </c>
      <c r="AN14" s="57">
        <v>3</v>
      </c>
      <c r="AO14" s="58">
        <f t="shared" ref="AO14:AO23" si="7">AM14*AN14</f>
        <v>6</v>
      </c>
      <c r="AP14" s="59" t="str">
        <f t="shared" ref="AP14:AP23" si="8">IF(AO14&lt;=4,"Bajo",IF(AO14&lt;=8,"Medio",IF(AO14&lt;=20,"Alto",IF(AO14&lt;=40,"Muy Alto",IF(AO14&lt;=40,"Muy Alto")))))</f>
        <v>Medio</v>
      </c>
      <c r="AQ14" s="57">
        <v>10</v>
      </c>
      <c r="AR14" s="57">
        <f t="shared" ref="AR14:AR23" si="9">AO14*AQ14</f>
        <v>60</v>
      </c>
      <c r="AS14" s="60" t="str">
        <f t="shared" ref="AS14:AS23" si="10">IF(AR14&lt;=20,"IV",IF(AR14&lt;=120,"III",IF(AR14&lt;=500,"II",IF(AR14&lt;=4000,"I",IF(AR14=4000,"I")))))</f>
        <v>III</v>
      </c>
      <c r="AT14" s="61" t="str">
        <f t="shared" ref="AT14:AT23" si="11">IF(AR14&lt;40,"Aceptable",IF(AR14&lt;=120,"Mejorable",IF(AR14&lt;=500,"No Aceptable o Aceptable con control específico  ",IF(AR14&lt;=4000,"No Aceptable",IF(AR14=4000,"No Aceptable")))))</f>
        <v>Mejorable</v>
      </c>
      <c r="AU14" s="61" t="str">
        <f t="shared" ref="AU14:AU23" si="12">IF(AR14&lt;=20,"No reqiere intervevir",IF(AR14&lt;=120,"Mejorar control existente",IF(AR14&lt;=500,"Adoptar medidas de control  ",IF(AR14&lt;=4000,"Corecion urgente",IF(AR14=4000,"Corecion urgente urgente")))))</f>
        <v>Mejorar control existente</v>
      </c>
      <c r="AV14" s="38"/>
      <c r="AW14" s="38"/>
      <c r="AX14" s="38"/>
      <c r="AY14" s="38"/>
      <c r="AZ14" s="38"/>
      <c r="BA14" s="38"/>
      <c r="BB14" s="38"/>
      <c r="BC14" s="38"/>
      <c r="BD14" s="38"/>
      <c r="BE14" s="38"/>
      <c r="BF14" s="38"/>
      <c r="BG14" s="38"/>
      <c r="BH14" s="38"/>
      <c r="BI14" s="38"/>
      <c r="BJ14" s="38"/>
      <c r="BK14" s="38"/>
      <c r="BL14" s="38"/>
    </row>
    <row r="15" spans="1:64" s="39" customFormat="1" ht="207" customHeight="1" x14ac:dyDescent="0.3">
      <c r="A15" s="69" t="s">
        <v>492</v>
      </c>
      <c r="B15" s="280"/>
      <c r="C15" s="283"/>
      <c r="D15" s="50" t="s">
        <v>63</v>
      </c>
      <c r="E15" s="65" t="s">
        <v>59</v>
      </c>
      <c r="F15" s="51" t="s">
        <v>20</v>
      </c>
      <c r="G15" s="52" t="s">
        <v>354</v>
      </c>
      <c r="H15" s="52" t="s">
        <v>155</v>
      </c>
      <c r="I15" s="52">
        <v>1</v>
      </c>
      <c r="J15" s="53">
        <v>0</v>
      </c>
      <c r="K15" s="53">
        <v>0</v>
      </c>
      <c r="L15" s="54">
        <f t="shared" si="0"/>
        <v>1</v>
      </c>
      <c r="M15" s="55" t="s">
        <v>65</v>
      </c>
      <c r="N15" s="52" t="s">
        <v>64</v>
      </c>
      <c r="O15" s="52" t="s">
        <v>496</v>
      </c>
      <c r="P15" s="56" t="s">
        <v>64</v>
      </c>
      <c r="Q15" s="57">
        <v>2</v>
      </c>
      <c r="R15" s="57">
        <v>3</v>
      </c>
      <c r="S15" s="58">
        <f t="shared" si="1"/>
        <v>6</v>
      </c>
      <c r="T15" s="59" t="str">
        <f t="shared" si="2"/>
        <v>Medio</v>
      </c>
      <c r="U15" s="57">
        <v>10</v>
      </c>
      <c r="V15" s="57">
        <f t="shared" si="3"/>
        <v>60</v>
      </c>
      <c r="W15" s="60" t="str">
        <f t="shared" si="4"/>
        <v>III</v>
      </c>
      <c r="X15" s="61" t="str">
        <f t="shared" si="5"/>
        <v>Mejorable</v>
      </c>
      <c r="Y15" s="61" t="str">
        <f t="shared" si="6"/>
        <v>Mejorar control existente</v>
      </c>
      <c r="Z15" s="56" t="s">
        <v>64</v>
      </c>
      <c r="AA15" s="56" t="s">
        <v>451</v>
      </c>
      <c r="AB15" s="56" t="s">
        <v>64</v>
      </c>
      <c r="AC15" s="56"/>
      <c r="AD15" s="56" t="s">
        <v>481</v>
      </c>
      <c r="AE15" s="56"/>
      <c r="AF15" s="56" t="s">
        <v>482</v>
      </c>
      <c r="AG15" s="56"/>
      <c r="AH15" s="56" t="s">
        <v>64</v>
      </c>
      <c r="AI15" s="56"/>
      <c r="AJ15" s="62" t="s">
        <v>451</v>
      </c>
      <c r="AK15" s="64"/>
      <c r="AL15" s="64"/>
      <c r="AM15" s="57">
        <v>2</v>
      </c>
      <c r="AN15" s="57">
        <v>3</v>
      </c>
      <c r="AO15" s="58">
        <f t="shared" si="7"/>
        <v>6</v>
      </c>
      <c r="AP15" s="59" t="str">
        <f t="shared" si="8"/>
        <v>Medio</v>
      </c>
      <c r="AQ15" s="57">
        <v>10</v>
      </c>
      <c r="AR15" s="57">
        <f t="shared" si="9"/>
        <v>60</v>
      </c>
      <c r="AS15" s="60" t="str">
        <f t="shared" si="10"/>
        <v>III</v>
      </c>
      <c r="AT15" s="61" t="str">
        <f t="shared" si="11"/>
        <v>Mejorable</v>
      </c>
      <c r="AU15" s="61" t="str">
        <f t="shared" si="12"/>
        <v>Mejorar control existente</v>
      </c>
      <c r="AV15" s="38"/>
      <c r="AW15" s="38"/>
      <c r="AX15" s="38"/>
      <c r="AY15" s="38"/>
      <c r="AZ15" s="38"/>
      <c r="BA15" s="38"/>
      <c r="BB15" s="38"/>
      <c r="BC15" s="38"/>
      <c r="BD15" s="38"/>
      <c r="BE15" s="38"/>
      <c r="BF15" s="38"/>
      <c r="BG15" s="38"/>
      <c r="BH15" s="38"/>
      <c r="BI15" s="38"/>
      <c r="BJ15" s="38"/>
      <c r="BK15" s="38"/>
      <c r="BL15" s="38"/>
    </row>
    <row r="16" spans="1:64" s="39" customFormat="1" ht="202.5" customHeight="1" x14ac:dyDescent="0.3">
      <c r="A16" s="69" t="s">
        <v>492</v>
      </c>
      <c r="B16" s="280"/>
      <c r="C16" s="283"/>
      <c r="D16" s="50" t="s">
        <v>63</v>
      </c>
      <c r="E16" s="65" t="s">
        <v>59</v>
      </c>
      <c r="F16" s="51" t="s">
        <v>376</v>
      </c>
      <c r="G16" s="52" t="s">
        <v>423</v>
      </c>
      <c r="H16" s="52" t="s">
        <v>159</v>
      </c>
      <c r="I16" s="52">
        <v>1</v>
      </c>
      <c r="J16" s="53">
        <v>0</v>
      </c>
      <c r="K16" s="53">
        <v>0</v>
      </c>
      <c r="L16" s="54">
        <f t="shared" si="0"/>
        <v>1</v>
      </c>
      <c r="M16" s="55" t="s">
        <v>73</v>
      </c>
      <c r="N16" s="52" t="s">
        <v>441</v>
      </c>
      <c r="O16" s="56" t="s">
        <v>64</v>
      </c>
      <c r="P16" s="56" t="s">
        <v>64</v>
      </c>
      <c r="Q16" s="57">
        <v>2</v>
      </c>
      <c r="R16" s="57">
        <v>3</v>
      </c>
      <c r="S16" s="58">
        <f t="shared" si="1"/>
        <v>6</v>
      </c>
      <c r="T16" s="59" t="str">
        <f t="shared" si="2"/>
        <v>Medio</v>
      </c>
      <c r="U16" s="57">
        <v>10</v>
      </c>
      <c r="V16" s="57">
        <f t="shared" si="3"/>
        <v>60</v>
      </c>
      <c r="W16" s="60" t="str">
        <f t="shared" si="4"/>
        <v>III</v>
      </c>
      <c r="X16" s="61" t="str">
        <f t="shared" si="5"/>
        <v>Mejorable</v>
      </c>
      <c r="Y16" s="61" t="str">
        <f t="shared" si="6"/>
        <v>Mejorar control existente</v>
      </c>
      <c r="Z16" s="56" t="s">
        <v>64</v>
      </c>
      <c r="AA16" s="56" t="s">
        <v>451</v>
      </c>
      <c r="AB16" s="56" t="s">
        <v>64</v>
      </c>
      <c r="AC16" s="56"/>
      <c r="AD16" s="56" t="s">
        <v>442</v>
      </c>
      <c r="AE16" s="56"/>
      <c r="AF16" s="56" t="s">
        <v>483</v>
      </c>
      <c r="AG16" s="56"/>
      <c r="AH16" s="56" t="s">
        <v>64</v>
      </c>
      <c r="AI16" s="56"/>
      <c r="AJ16" s="62" t="s">
        <v>451</v>
      </c>
      <c r="AK16" s="64"/>
      <c r="AL16" s="64"/>
      <c r="AM16" s="57">
        <v>2</v>
      </c>
      <c r="AN16" s="57">
        <v>3</v>
      </c>
      <c r="AO16" s="58">
        <f t="shared" si="7"/>
        <v>6</v>
      </c>
      <c r="AP16" s="59" t="str">
        <f t="shared" si="8"/>
        <v>Medio</v>
      </c>
      <c r="AQ16" s="57">
        <v>10</v>
      </c>
      <c r="AR16" s="57">
        <f t="shared" si="9"/>
        <v>60</v>
      </c>
      <c r="AS16" s="60" t="str">
        <f t="shared" si="10"/>
        <v>III</v>
      </c>
      <c r="AT16" s="61" t="str">
        <f t="shared" si="11"/>
        <v>Mejorable</v>
      </c>
      <c r="AU16" s="61" t="str">
        <f t="shared" si="12"/>
        <v>Mejorar control existente</v>
      </c>
      <c r="AV16" s="38"/>
      <c r="AW16" s="38"/>
      <c r="AX16" s="38"/>
      <c r="AY16" s="38"/>
      <c r="AZ16" s="38"/>
      <c r="BA16" s="38"/>
      <c r="BB16" s="38"/>
      <c r="BC16" s="38"/>
      <c r="BD16" s="38"/>
      <c r="BE16" s="38"/>
      <c r="BF16" s="38"/>
      <c r="BG16" s="38"/>
      <c r="BH16" s="38"/>
      <c r="BI16" s="38"/>
      <c r="BJ16" s="38"/>
      <c r="BK16" s="38"/>
      <c r="BL16" s="38"/>
    </row>
    <row r="17" spans="1:64" s="39" customFormat="1" ht="202.5" customHeight="1" x14ac:dyDescent="0.3">
      <c r="A17" s="69" t="s">
        <v>492</v>
      </c>
      <c r="B17" s="280"/>
      <c r="C17" s="283"/>
      <c r="D17" s="66" t="s">
        <v>63</v>
      </c>
      <c r="E17" s="65" t="s">
        <v>59</v>
      </c>
      <c r="F17" s="51" t="s">
        <v>497</v>
      </c>
      <c r="G17" s="52" t="s">
        <v>498</v>
      </c>
      <c r="H17" s="52" t="s">
        <v>519</v>
      </c>
      <c r="I17" s="52">
        <v>1</v>
      </c>
      <c r="J17" s="53">
        <v>0</v>
      </c>
      <c r="K17" s="53">
        <v>0</v>
      </c>
      <c r="L17" s="54">
        <f>SUM(I17:K17)</f>
        <v>1</v>
      </c>
      <c r="M17" s="55" t="s">
        <v>73</v>
      </c>
      <c r="N17" s="52" t="s">
        <v>64</v>
      </c>
      <c r="O17" s="56" t="s">
        <v>64</v>
      </c>
      <c r="P17" s="56" t="s">
        <v>499</v>
      </c>
      <c r="Q17" s="57">
        <v>2</v>
      </c>
      <c r="R17" s="57">
        <v>3</v>
      </c>
      <c r="S17" s="73">
        <f>Q17*R17</f>
        <v>6</v>
      </c>
      <c r="T17" s="59" t="str">
        <f>IF(S17&lt;=4,"Bajo",IF(S17&lt;=8,"Medio",IF(S17&lt;=20,"Alto",IF(S17&lt;=40,"Muy Alto",IF(S17&lt;=40,"Muy Alto")))))</f>
        <v>Medio</v>
      </c>
      <c r="U17" s="57">
        <v>10</v>
      </c>
      <c r="V17" s="57">
        <f>S17*U17</f>
        <v>60</v>
      </c>
      <c r="W17" s="60" t="str">
        <f t="shared" si="4"/>
        <v>III</v>
      </c>
      <c r="X17" s="61" t="str">
        <f>IF(V17&lt;40,"Aceptable",IF(V17&lt;=120,"Mejorable",IF(V17&lt;=500,"No Aceptable o Aceptable con control específico  ",IF(V17&lt;=4000,"No Aceptable",IF(V17=4000,"No Aceptable")))))</f>
        <v>Mejorable</v>
      </c>
      <c r="Y17" s="61" t="str">
        <f>IF(V17&lt;=20,"No reqiere intervevir",IF(V17&lt;=120,"Mejorar control existente",IF(V17&lt;=500,"Adoptar medidas de control  ",IF(V17&lt;=4000,"Corecion urgente",IF(V17=4000,"Corecion urgente urgente")))))</f>
        <v>Mejorar control existente</v>
      </c>
      <c r="Z17" s="56" t="s">
        <v>64</v>
      </c>
      <c r="AA17" s="56" t="s">
        <v>451</v>
      </c>
      <c r="AB17" s="56" t="s">
        <v>64</v>
      </c>
      <c r="AC17" s="56"/>
      <c r="AD17" s="56" t="s">
        <v>64</v>
      </c>
      <c r="AE17" s="56"/>
      <c r="AF17" s="56" t="s">
        <v>500</v>
      </c>
      <c r="AG17" s="56"/>
      <c r="AH17" s="56" t="s">
        <v>64</v>
      </c>
      <c r="AI17" s="56"/>
      <c r="AJ17" s="62" t="s">
        <v>451</v>
      </c>
      <c r="AK17" s="64"/>
      <c r="AL17" s="64"/>
      <c r="AM17" s="57">
        <v>2</v>
      </c>
      <c r="AN17" s="57">
        <v>3</v>
      </c>
      <c r="AO17" s="73">
        <f>AM17*AN17</f>
        <v>6</v>
      </c>
      <c r="AP17" s="59" t="str">
        <f>IF(AO17&lt;=4,"Bajo",IF(AO17&lt;=8,"Medio",IF(AO17&lt;=20,"Alto",IF(AO17&lt;=40,"Muy Alto",IF(AO17&lt;=40,"Muy Alto")))))</f>
        <v>Medio</v>
      </c>
      <c r="AQ17" s="57">
        <v>10</v>
      </c>
      <c r="AR17" s="57">
        <f>AO17*AQ17</f>
        <v>60</v>
      </c>
      <c r="AS17" s="60" t="str">
        <f>IF(AR17&lt;=20,"IV",IF(AR17&lt;=120,"III",IF(AR17&lt;=500,"II",IF(AR17&lt;=4000,"I",IF(AR17=4000,"I")))))</f>
        <v>III</v>
      </c>
      <c r="AT17" s="61" t="str">
        <f>IF(AR17&lt;40,"Aceptable",IF(AR17&lt;=120,"Mejorable",IF(AR17&lt;=500,"No Aceptable o Aceptable con control específico  ",IF(AR17&lt;=4000,"No Aceptable",IF(AR17=4000,"No Aceptable")))))</f>
        <v>Mejorable</v>
      </c>
      <c r="AU17" s="61" t="str">
        <f>IF(AR17&lt;=20,"No reqiere intervevir",IF(AR17&lt;=120,"Mejorar control existente",IF(AR17&lt;=500,"Adoptar medidas de control  ",IF(AR17&lt;=4000,"Corecion urgente",IF(AR17=4000,"Corecion urgente urgente")))))</f>
        <v>Mejorar control existente</v>
      </c>
      <c r="AV17" s="38"/>
      <c r="AW17" s="38"/>
      <c r="AX17" s="38"/>
      <c r="AY17" s="38"/>
      <c r="AZ17" s="38"/>
      <c r="BA17" s="38"/>
      <c r="BB17" s="38"/>
      <c r="BC17" s="38"/>
      <c r="BD17" s="38"/>
      <c r="BE17" s="38"/>
      <c r="BF17" s="38"/>
      <c r="BG17" s="38"/>
      <c r="BH17" s="38"/>
      <c r="BI17" s="38"/>
      <c r="BJ17" s="38"/>
      <c r="BK17" s="38"/>
      <c r="BL17" s="38"/>
    </row>
    <row r="18" spans="1:64" s="39" customFormat="1" ht="204.75" customHeight="1" x14ac:dyDescent="0.3">
      <c r="A18" s="69" t="s">
        <v>492</v>
      </c>
      <c r="B18" s="280"/>
      <c r="C18" s="283"/>
      <c r="D18" s="66" t="s">
        <v>64</v>
      </c>
      <c r="E18" s="69" t="s">
        <v>2</v>
      </c>
      <c r="F18" s="51" t="s">
        <v>28</v>
      </c>
      <c r="G18" s="52" t="s">
        <v>501</v>
      </c>
      <c r="H18" s="52" t="s">
        <v>365</v>
      </c>
      <c r="I18" s="52">
        <v>1</v>
      </c>
      <c r="J18" s="67"/>
      <c r="K18" s="67"/>
      <c r="L18" s="54">
        <f>SUM(I18:K18)</f>
        <v>1</v>
      </c>
      <c r="M18" s="55" t="s">
        <v>68</v>
      </c>
      <c r="N18" s="56" t="s">
        <v>503</v>
      </c>
      <c r="O18" s="56" t="s">
        <v>64</v>
      </c>
      <c r="P18" s="56" t="s">
        <v>502</v>
      </c>
      <c r="Q18" s="57">
        <v>2</v>
      </c>
      <c r="R18" s="57">
        <v>3</v>
      </c>
      <c r="S18" s="73">
        <f>Q18*R18</f>
        <v>6</v>
      </c>
      <c r="T18" s="59" t="str">
        <f>IF(S18&lt;=4,"Bajo",IF(S18&lt;=8,"Medio",IF(S18&lt;=20,"Alto",IF(S18&lt;=40,"Muy Alto",IF(S18&lt;=40,"Muy Alto")))))</f>
        <v>Medio</v>
      </c>
      <c r="U18" s="57">
        <v>10</v>
      </c>
      <c r="V18" s="57">
        <f>S18*U18</f>
        <v>60</v>
      </c>
      <c r="W18" s="60" t="str">
        <f t="shared" si="4"/>
        <v>III</v>
      </c>
      <c r="X18" s="61" t="str">
        <f>IF(V18&lt;40,"Aceptable",IF(V18&lt;=120,"Mejorable",IF(V18&lt;=500,"No Aceptable o Aceptable con control específico  ",IF(V18&lt;=4000,"No Aceptable",IF(V18=4000,"No Aceptable")))))</f>
        <v>Mejorable</v>
      </c>
      <c r="Y18" s="61" t="str">
        <f>IF(V18&lt;=20,"No reqiere intervevir",IF(V18&lt;=120,"Mejorar control existente",IF(V18&lt;=500,"Adoptar medidas de control  ",IF(V18&lt;=4000,"Corecion urgente",IF(V18=4000,"Corecion urgente urgente")))))</f>
        <v>Mejorar control existente</v>
      </c>
      <c r="Z18" s="56" t="s">
        <v>64</v>
      </c>
      <c r="AA18" s="56" t="s">
        <v>451</v>
      </c>
      <c r="AB18" s="56" t="s">
        <v>64</v>
      </c>
      <c r="AC18" s="56"/>
      <c r="AD18" s="56" t="s">
        <v>64</v>
      </c>
      <c r="AE18" s="56"/>
      <c r="AF18" s="56" t="s">
        <v>541</v>
      </c>
      <c r="AG18" s="56"/>
      <c r="AH18" s="56" t="s">
        <v>429</v>
      </c>
      <c r="AI18" s="56"/>
      <c r="AJ18" s="64"/>
      <c r="AK18" s="64"/>
      <c r="AL18" s="64"/>
      <c r="AM18" s="57">
        <v>2</v>
      </c>
      <c r="AN18" s="57">
        <v>3</v>
      </c>
      <c r="AO18" s="73">
        <f>AM18*AN18</f>
        <v>6</v>
      </c>
      <c r="AP18" s="59" t="str">
        <f>IF(AO18&lt;=4,"Bajo",IF(AO18&lt;=8,"Medio",IF(AO18&lt;=20,"Alto",IF(AO18&lt;=40,"Muy Alto",IF(AO18&lt;=40,"Muy Alto")))))</f>
        <v>Medio</v>
      </c>
      <c r="AQ18" s="57">
        <v>10</v>
      </c>
      <c r="AR18" s="57">
        <f>AO18*AQ18</f>
        <v>60</v>
      </c>
      <c r="AS18" s="60" t="str">
        <f>IF(AR18&lt;=20,"IV",IF(AR18&lt;=120,"III",IF(AR18&lt;=500,"II",IF(AR18&lt;=4000,"I",IF(AR18=4000,"I")))))</f>
        <v>III</v>
      </c>
      <c r="AT18" s="61" t="str">
        <f>IF(AR18&lt;40,"Aceptable",IF(AR18&lt;=120,"Mejorable",IF(AR18&lt;=500,"No Aceptable o Aceptable con control específico  ",IF(AR18&lt;=4000,"No Aceptable",IF(AR18=4000,"No Aceptable")))))</f>
        <v>Mejorable</v>
      </c>
      <c r="AU18" s="61" t="str">
        <f>IF(AR18&lt;=20,"No reqiere intervevir",IF(AR18&lt;=120,"Mejorar control existente",IF(AR18&lt;=500,"Adoptar medidas de control  ",IF(AR18&lt;=4000,"Corecion urgente",IF(AR18=4000,"Corecion urgente urgente")))))</f>
        <v>Mejorar control existente</v>
      </c>
      <c r="AV18" s="38"/>
      <c r="AW18" s="38"/>
      <c r="AX18" s="38"/>
      <c r="AY18" s="38"/>
      <c r="AZ18" s="38"/>
      <c r="BA18" s="38"/>
      <c r="BB18" s="38"/>
      <c r="BC18" s="38"/>
      <c r="BD18" s="38"/>
      <c r="BE18" s="38"/>
      <c r="BF18" s="38"/>
      <c r="BG18" s="38"/>
      <c r="BH18" s="38"/>
      <c r="BI18" s="38"/>
      <c r="BJ18" s="38"/>
      <c r="BK18" s="38"/>
      <c r="BL18" s="38"/>
    </row>
    <row r="19" spans="1:64" s="39" customFormat="1" ht="244.5" customHeight="1" x14ac:dyDescent="0.3">
      <c r="A19" s="69" t="s">
        <v>492</v>
      </c>
      <c r="B19" s="280"/>
      <c r="C19" s="283"/>
      <c r="D19" s="66" t="s">
        <v>63</v>
      </c>
      <c r="E19" s="69" t="s">
        <v>60</v>
      </c>
      <c r="F19" s="51" t="s">
        <v>364</v>
      </c>
      <c r="G19" s="52" t="s">
        <v>359</v>
      </c>
      <c r="H19" s="52" t="s">
        <v>424</v>
      </c>
      <c r="I19" s="52">
        <v>1</v>
      </c>
      <c r="J19" s="53">
        <v>0</v>
      </c>
      <c r="K19" s="53">
        <v>0</v>
      </c>
      <c r="L19" s="54">
        <f>SUM(I19:K19)</f>
        <v>1</v>
      </c>
      <c r="M19" s="55" t="s">
        <v>65</v>
      </c>
      <c r="N19" s="52" t="s">
        <v>64</v>
      </c>
      <c r="O19" s="52" t="s">
        <v>64</v>
      </c>
      <c r="P19" s="56" t="s">
        <v>504</v>
      </c>
      <c r="Q19" s="57">
        <v>2</v>
      </c>
      <c r="R19" s="57">
        <v>2</v>
      </c>
      <c r="S19" s="73">
        <f>Q19*R19</f>
        <v>4</v>
      </c>
      <c r="T19" s="59" t="str">
        <f>IF(S19&lt;=4,"Bajo",IF(S19&lt;=8,"Medio",IF(S19&lt;=20,"Alto",IF(S19&lt;=40,"Muy Alto",IF(S19&lt;=40,"Muy Alto")))))</f>
        <v>Bajo</v>
      </c>
      <c r="U19" s="57">
        <v>25</v>
      </c>
      <c r="V19" s="57">
        <f>S19*U19</f>
        <v>100</v>
      </c>
      <c r="W19" s="60" t="str">
        <f t="shared" si="4"/>
        <v>III</v>
      </c>
      <c r="X19" s="61" t="str">
        <f>IF(V19&lt;40,"Aceptable",IF(V19&lt;=120,"Mejorable",IF(V19&lt;=500,"No Aceptable o Aceptable con control específico  ",IF(V19&lt;=4000,"No Aceptable",IF(V19=4000,"No Aceptable")))))</f>
        <v>Mejorable</v>
      </c>
      <c r="Y19" s="61" t="str">
        <f>IF(V19&lt;=20,"No reqiere intervevir",IF(V19&lt;=120,"Mejorar control existente",IF(V19&lt;=500,"Adoptar medidas de control  ",IF(V19&lt;=4000,"Corecion urgente",IF(V19=4000,"Corecion urgente urgente")))))</f>
        <v>Mejorar control existente</v>
      </c>
      <c r="Z19" s="56" t="s">
        <v>64</v>
      </c>
      <c r="AA19" s="56" t="s">
        <v>451</v>
      </c>
      <c r="AB19" s="56" t="s">
        <v>64</v>
      </c>
      <c r="AC19" s="56"/>
      <c r="AD19" s="56" t="s">
        <v>64</v>
      </c>
      <c r="AE19" s="56"/>
      <c r="AF19" s="56" t="s">
        <v>507</v>
      </c>
      <c r="AG19" s="56"/>
      <c r="AH19" s="56" t="s">
        <v>64</v>
      </c>
      <c r="AI19" s="56"/>
      <c r="AJ19" s="62" t="s">
        <v>451</v>
      </c>
      <c r="AK19" s="64"/>
      <c r="AL19" s="64"/>
      <c r="AM19" s="57">
        <v>2</v>
      </c>
      <c r="AN19" s="57">
        <v>3</v>
      </c>
      <c r="AO19" s="73">
        <f>AM19*AN19</f>
        <v>6</v>
      </c>
      <c r="AP19" s="59" t="str">
        <f>IF(AO19&lt;=4,"Bajo",IF(AO19&lt;=8,"Medio",IF(AO19&lt;=20,"Alto",IF(AO19&lt;=40,"Muy Alto",IF(AO19&lt;=40,"Muy Alto")))))</f>
        <v>Medio</v>
      </c>
      <c r="AQ19" s="57">
        <v>25</v>
      </c>
      <c r="AR19" s="57">
        <f>AO19*AQ19</f>
        <v>150</v>
      </c>
      <c r="AS19" s="60" t="str">
        <f>IF(AR19&lt;=20,"IV",IF(AR19&lt;=120,"III",IF(AR19&lt;=500,"II",IF(AR19&lt;=4000,"I",IF(AR19=4000,"I")))))</f>
        <v>II</v>
      </c>
      <c r="AT19" s="61" t="str">
        <f>IF(AR19&lt;40,"Aceptable",IF(AR19&lt;=120,"Mejorable",IF(AR19&lt;=500,"No Aceptable o Aceptable con control específico  ",IF(AR19&lt;=4000,"No Aceptable",IF(AR19=4000,"No Aceptable")))))</f>
        <v xml:space="preserve">No Aceptable o Aceptable con control específico  </v>
      </c>
      <c r="AU19" s="61" t="str">
        <f>IF(AR19&lt;=20,"No reqiere intervevir",IF(AR19&lt;=120,"Mejorar control existente",IF(AR19&lt;=500,"Adoptar medidas de control  ",IF(AR19&lt;=4000,"Corecion urgente",IF(AR19=4000,"Corecion urgente urgente")))))</f>
        <v xml:space="preserve">Adoptar medidas de control  </v>
      </c>
      <c r="AV19" s="38"/>
      <c r="AW19" s="38"/>
      <c r="AX19" s="38"/>
      <c r="AY19" s="38"/>
      <c r="AZ19" s="38"/>
      <c r="BA19" s="38"/>
      <c r="BB19" s="38"/>
      <c r="BC19" s="38"/>
      <c r="BD19" s="38"/>
      <c r="BE19" s="38"/>
      <c r="BF19" s="38"/>
      <c r="BG19" s="38"/>
      <c r="BH19" s="38"/>
      <c r="BI19" s="38"/>
      <c r="BJ19" s="38"/>
      <c r="BK19" s="38"/>
      <c r="BL19" s="38"/>
    </row>
    <row r="20" spans="1:64" s="39" customFormat="1" ht="244.5" customHeight="1" x14ac:dyDescent="0.3">
      <c r="A20" s="69" t="s">
        <v>492</v>
      </c>
      <c r="B20" s="280"/>
      <c r="C20" s="283"/>
      <c r="D20" s="50" t="s">
        <v>63</v>
      </c>
      <c r="E20" s="49" t="s">
        <v>60</v>
      </c>
      <c r="F20" s="51" t="s">
        <v>29</v>
      </c>
      <c r="G20" s="52" t="s">
        <v>505</v>
      </c>
      <c r="H20" s="52" t="s">
        <v>424</v>
      </c>
      <c r="I20" s="52">
        <v>1</v>
      </c>
      <c r="J20" s="53">
        <v>0</v>
      </c>
      <c r="K20" s="53">
        <v>0</v>
      </c>
      <c r="L20" s="54">
        <f t="shared" si="0"/>
        <v>1</v>
      </c>
      <c r="M20" s="55" t="s">
        <v>70</v>
      </c>
      <c r="N20" s="52" t="s">
        <v>64</v>
      </c>
      <c r="O20" s="52" t="s">
        <v>64</v>
      </c>
      <c r="P20" s="56" t="s">
        <v>504</v>
      </c>
      <c r="Q20" s="57">
        <v>2</v>
      </c>
      <c r="R20" s="57">
        <v>3</v>
      </c>
      <c r="S20" s="58">
        <f t="shared" si="1"/>
        <v>6</v>
      </c>
      <c r="T20" s="59" t="str">
        <f t="shared" si="2"/>
        <v>Medio</v>
      </c>
      <c r="U20" s="57">
        <v>25</v>
      </c>
      <c r="V20" s="57">
        <f t="shared" si="3"/>
        <v>150</v>
      </c>
      <c r="W20" s="60" t="str">
        <f t="shared" si="4"/>
        <v>II</v>
      </c>
      <c r="X20" s="61" t="str">
        <f t="shared" si="5"/>
        <v xml:space="preserve">No Aceptable o Aceptable con control específico  </v>
      </c>
      <c r="Y20" s="61" t="str">
        <f t="shared" si="6"/>
        <v xml:space="preserve">Adoptar medidas de control  </v>
      </c>
      <c r="Z20" s="56" t="s">
        <v>64</v>
      </c>
      <c r="AA20" s="56" t="s">
        <v>451</v>
      </c>
      <c r="AB20" s="56" t="s">
        <v>64</v>
      </c>
      <c r="AC20" s="56"/>
      <c r="AD20" s="56" t="s">
        <v>64</v>
      </c>
      <c r="AE20" s="56"/>
      <c r="AF20" s="56" t="s">
        <v>507</v>
      </c>
      <c r="AG20" s="56"/>
      <c r="AH20" s="56" t="s">
        <v>64</v>
      </c>
      <c r="AI20" s="56"/>
      <c r="AJ20" s="62" t="s">
        <v>451</v>
      </c>
      <c r="AK20" s="64"/>
      <c r="AL20" s="64"/>
      <c r="AM20" s="57">
        <v>2</v>
      </c>
      <c r="AN20" s="57">
        <v>3</v>
      </c>
      <c r="AO20" s="58">
        <f t="shared" si="7"/>
        <v>6</v>
      </c>
      <c r="AP20" s="59" t="str">
        <f t="shared" si="8"/>
        <v>Medio</v>
      </c>
      <c r="AQ20" s="57">
        <v>25</v>
      </c>
      <c r="AR20" s="57">
        <f t="shared" si="9"/>
        <v>150</v>
      </c>
      <c r="AS20" s="60" t="str">
        <f t="shared" si="10"/>
        <v>II</v>
      </c>
      <c r="AT20" s="61" t="str">
        <f t="shared" si="11"/>
        <v xml:space="preserve">No Aceptable o Aceptable con control específico  </v>
      </c>
      <c r="AU20" s="61" t="str">
        <f t="shared" si="12"/>
        <v xml:space="preserve">Adoptar medidas de control  </v>
      </c>
      <c r="AV20" s="38"/>
      <c r="AW20" s="38"/>
      <c r="AX20" s="38"/>
      <c r="AY20" s="38"/>
      <c r="AZ20" s="38"/>
      <c r="BA20" s="38"/>
      <c r="BB20" s="38"/>
      <c r="BC20" s="38"/>
      <c r="BD20" s="38"/>
      <c r="BE20" s="38"/>
      <c r="BF20" s="38"/>
      <c r="BG20" s="38"/>
      <c r="BH20" s="38"/>
      <c r="BI20" s="38"/>
      <c r="BJ20" s="38"/>
      <c r="BK20" s="38"/>
      <c r="BL20" s="38"/>
    </row>
    <row r="21" spans="1:64" s="39" customFormat="1" ht="244.5" customHeight="1" x14ac:dyDescent="0.3">
      <c r="A21" s="69" t="s">
        <v>492</v>
      </c>
      <c r="B21" s="280"/>
      <c r="C21" s="283"/>
      <c r="D21" s="66" t="s">
        <v>63</v>
      </c>
      <c r="E21" s="69" t="s">
        <v>60</v>
      </c>
      <c r="F21" s="51" t="s">
        <v>47</v>
      </c>
      <c r="G21" s="52" t="s">
        <v>506</v>
      </c>
      <c r="H21" s="52" t="s">
        <v>424</v>
      </c>
      <c r="I21" s="52">
        <v>1</v>
      </c>
      <c r="J21" s="53">
        <v>0</v>
      </c>
      <c r="K21" s="53">
        <v>0</v>
      </c>
      <c r="L21" s="54">
        <f>SUM(I21:K21)</f>
        <v>1</v>
      </c>
      <c r="M21" s="55" t="s">
        <v>69</v>
      </c>
      <c r="N21" s="52" t="s">
        <v>64</v>
      </c>
      <c r="O21" s="52" t="s">
        <v>64</v>
      </c>
      <c r="P21" s="56" t="s">
        <v>504</v>
      </c>
      <c r="Q21" s="57">
        <v>2</v>
      </c>
      <c r="R21" s="57">
        <v>2</v>
      </c>
      <c r="S21" s="73">
        <f>Q21*R21</f>
        <v>4</v>
      </c>
      <c r="T21" s="59" t="str">
        <f>IF(S21&lt;=4,"Bajo",IF(S21&lt;=8,"Medio",IF(S21&lt;=20,"Alto",IF(S21&lt;=40,"Muy Alto",IF(S21&lt;=40,"Muy Alto")))))</f>
        <v>Bajo</v>
      </c>
      <c r="U21" s="57">
        <v>25</v>
      </c>
      <c r="V21" s="57">
        <f>S21*U21</f>
        <v>100</v>
      </c>
      <c r="W21" s="60" t="str">
        <f t="shared" si="4"/>
        <v>III</v>
      </c>
      <c r="X21" s="61" t="str">
        <f>IF(V21&lt;40,"Aceptable",IF(V21&lt;=120,"Mejorable",IF(V21&lt;=500,"No Aceptable o Aceptable con control específico  ",IF(V21&lt;=4000,"No Aceptable",IF(V21=4000,"No Aceptable")))))</f>
        <v>Mejorable</v>
      </c>
      <c r="Y21" s="61" t="str">
        <f>IF(V21&lt;=20,"No reqiere intervevir",IF(V21&lt;=120,"Mejorar control existente",IF(V21&lt;=500,"Adoptar medidas de control  ",IF(V21&lt;=4000,"Corecion urgente",IF(V21=4000,"Corecion urgente urgente")))))</f>
        <v>Mejorar control existente</v>
      </c>
      <c r="Z21" s="56" t="s">
        <v>64</v>
      </c>
      <c r="AA21" s="56" t="s">
        <v>451</v>
      </c>
      <c r="AB21" s="56" t="s">
        <v>64</v>
      </c>
      <c r="AC21" s="56"/>
      <c r="AD21" s="56" t="s">
        <v>64</v>
      </c>
      <c r="AE21" s="56"/>
      <c r="AF21" s="56" t="s">
        <v>507</v>
      </c>
      <c r="AG21" s="56"/>
      <c r="AH21" s="56" t="s">
        <v>64</v>
      </c>
      <c r="AI21" s="56"/>
      <c r="AJ21" s="62" t="s">
        <v>451</v>
      </c>
      <c r="AK21" s="64"/>
      <c r="AL21" s="64"/>
      <c r="AM21" s="57">
        <v>2</v>
      </c>
      <c r="AN21" s="57">
        <v>3</v>
      </c>
      <c r="AO21" s="73">
        <f>AM21*AN21</f>
        <v>6</v>
      </c>
      <c r="AP21" s="59" t="str">
        <f>IF(AO21&lt;=4,"Bajo",IF(AO21&lt;=8,"Medio",IF(AO21&lt;=20,"Alto",IF(AO21&lt;=40,"Muy Alto",IF(AO21&lt;=40,"Muy Alto")))))</f>
        <v>Medio</v>
      </c>
      <c r="AQ21" s="57">
        <v>25</v>
      </c>
      <c r="AR21" s="57">
        <f>AO21*AQ21</f>
        <v>150</v>
      </c>
      <c r="AS21" s="60" t="str">
        <f>IF(AR21&lt;=20,"IV",IF(AR21&lt;=120,"III",IF(AR21&lt;=500,"II",IF(AR21&lt;=4000,"I",IF(AR21=4000,"I")))))</f>
        <v>II</v>
      </c>
      <c r="AT21" s="61" t="str">
        <f>IF(AR21&lt;40,"Aceptable",IF(AR21&lt;=120,"Mejorable",IF(AR21&lt;=500,"No Aceptable o Aceptable con control específico  ",IF(AR21&lt;=4000,"No Aceptable",IF(AR21=4000,"No Aceptable")))))</f>
        <v xml:space="preserve">No Aceptable o Aceptable con control específico  </v>
      </c>
      <c r="AU21" s="61" t="str">
        <f>IF(AR21&lt;=20,"No reqiere intervevir",IF(AR21&lt;=120,"Mejorar control existente",IF(AR21&lt;=500,"Adoptar medidas de control  ",IF(AR21&lt;=4000,"Corecion urgente",IF(AR21=4000,"Corecion urgente urgente")))))</f>
        <v xml:space="preserve">Adoptar medidas de control  </v>
      </c>
      <c r="AV21" s="38"/>
      <c r="AW21" s="38"/>
      <c r="AX21" s="38"/>
      <c r="AY21" s="38"/>
      <c r="AZ21" s="38"/>
      <c r="BA21" s="38"/>
      <c r="BB21" s="38"/>
      <c r="BC21" s="38"/>
      <c r="BD21" s="38"/>
      <c r="BE21" s="38"/>
      <c r="BF21" s="38"/>
      <c r="BG21" s="38"/>
      <c r="BH21" s="38"/>
      <c r="BI21" s="38"/>
      <c r="BJ21" s="38"/>
      <c r="BK21" s="38"/>
      <c r="BL21" s="38"/>
    </row>
    <row r="22" spans="1:64" s="39" customFormat="1" ht="289.5" customHeight="1" x14ac:dyDescent="0.3">
      <c r="A22" s="69" t="s">
        <v>492</v>
      </c>
      <c r="B22" s="280"/>
      <c r="C22" s="283"/>
      <c r="D22" s="50" t="s">
        <v>63</v>
      </c>
      <c r="E22" s="65" t="s">
        <v>61</v>
      </c>
      <c r="F22" s="51" t="s">
        <v>16</v>
      </c>
      <c r="G22" s="52" t="s">
        <v>473</v>
      </c>
      <c r="H22" s="52" t="s">
        <v>169</v>
      </c>
      <c r="I22" s="52">
        <v>1</v>
      </c>
      <c r="J22" s="53"/>
      <c r="K22" s="53"/>
      <c r="L22" s="54">
        <f t="shared" si="0"/>
        <v>1</v>
      </c>
      <c r="M22" s="55" t="s">
        <v>73</v>
      </c>
      <c r="N22" s="52" t="s">
        <v>64</v>
      </c>
      <c r="O22" s="52" t="s">
        <v>475</v>
      </c>
      <c r="P22" s="56" t="s">
        <v>531</v>
      </c>
      <c r="Q22" s="57">
        <v>2</v>
      </c>
      <c r="R22" s="57">
        <v>3</v>
      </c>
      <c r="S22" s="58">
        <f t="shared" si="1"/>
        <v>6</v>
      </c>
      <c r="T22" s="59" t="str">
        <f t="shared" si="2"/>
        <v>Medio</v>
      </c>
      <c r="U22" s="57">
        <v>25</v>
      </c>
      <c r="V22" s="57">
        <f t="shared" si="3"/>
        <v>150</v>
      </c>
      <c r="W22" s="60" t="str">
        <f t="shared" si="4"/>
        <v>II</v>
      </c>
      <c r="X22" s="61" t="str">
        <f t="shared" si="5"/>
        <v xml:space="preserve">No Aceptable o Aceptable con control específico  </v>
      </c>
      <c r="Y22" s="61" t="str">
        <f t="shared" si="6"/>
        <v xml:space="preserve">Adoptar medidas de control  </v>
      </c>
      <c r="Z22" s="56" t="s">
        <v>64</v>
      </c>
      <c r="AA22" s="56" t="s">
        <v>451</v>
      </c>
      <c r="AB22" s="56" t="s">
        <v>64</v>
      </c>
      <c r="AC22" s="56"/>
      <c r="AD22" s="56" t="s">
        <v>64</v>
      </c>
      <c r="AE22" s="56"/>
      <c r="AF22" s="56" t="s">
        <v>474</v>
      </c>
      <c r="AG22" s="56"/>
      <c r="AH22" s="56" t="s">
        <v>64</v>
      </c>
      <c r="AI22" s="56"/>
      <c r="AJ22" s="62" t="s">
        <v>451</v>
      </c>
      <c r="AK22" s="64"/>
      <c r="AL22" s="64"/>
      <c r="AM22" s="57">
        <v>2</v>
      </c>
      <c r="AN22" s="57">
        <v>3</v>
      </c>
      <c r="AO22" s="58">
        <f t="shared" si="7"/>
        <v>6</v>
      </c>
      <c r="AP22" s="59" t="str">
        <f t="shared" si="8"/>
        <v>Medio</v>
      </c>
      <c r="AQ22" s="57">
        <v>25</v>
      </c>
      <c r="AR22" s="57">
        <f t="shared" si="9"/>
        <v>150</v>
      </c>
      <c r="AS22" s="60" t="str">
        <f t="shared" si="10"/>
        <v>II</v>
      </c>
      <c r="AT22" s="61" t="str">
        <f t="shared" si="11"/>
        <v xml:space="preserve">No Aceptable o Aceptable con control específico  </v>
      </c>
      <c r="AU22" s="61" t="str">
        <f t="shared" si="12"/>
        <v xml:space="preserve">Adoptar medidas de control  </v>
      </c>
      <c r="AV22" s="38"/>
      <c r="AW22" s="38"/>
      <c r="AX22" s="38"/>
      <c r="AY22" s="38"/>
      <c r="AZ22" s="38"/>
      <c r="BA22" s="38"/>
      <c r="BB22" s="38"/>
      <c r="BC22" s="38"/>
      <c r="BD22" s="38"/>
      <c r="BE22" s="38"/>
      <c r="BF22" s="38"/>
      <c r="BG22" s="38"/>
      <c r="BH22" s="38"/>
      <c r="BI22" s="38"/>
      <c r="BJ22" s="38"/>
      <c r="BK22" s="38"/>
      <c r="BL22" s="38"/>
    </row>
    <row r="23" spans="1:64" s="39" customFormat="1" ht="189.75" customHeight="1" x14ac:dyDescent="0.3">
      <c r="A23" s="69" t="s">
        <v>492</v>
      </c>
      <c r="B23" s="280"/>
      <c r="C23" s="283"/>
      <c r="D23" s="50" t="s">
        <v>63</v>
      </c>
      <c r="E23" s="49" t="s">
        <v>62</v>
      </c>
      <c r="F23" s="51" t="s">
        <v>17</v>
      </c>
      <c r="G23" s="52" t="s">
        <v>440</v>
      </c>
      <c r="H23" s="52" t="s">
        <v>186</v>
      </c>
      <c r="I23" s="52">
        <v>1</v>
      </c>
      <c r="J23" s="53"/>
      <c r="K23" s="53"/>
      <c r="L23" s="54">
        <f t="shared" si="0"/>
        <v>1</v>
      </c>
      <c r="M23" s="55" t="s">
        <v>68</v>
      </c>
      <c r="N23" s="52" t="s">
        <v>64</v>
      </c>
      <c r="O23" s="52" t="s">
        <v>64</v>
      </c>
      <c r="P23" s="56" t="s">
        <v>64</v>
      </c>
      <c r="Q23" s="57">
        <v>2</v>
      </c>
      <c r="R23" s="57">
        <v>3</v>
      </c>
      <c r="S23" s="58">
        <f t="shared" si="1"/>
        <v>6</v>
      </c>
      <c r="T23" s="59" t="str">
        <f t="shared" si="2"/>
        <v>Medio</v>
      </c>
      <c r="U23" s="57">
        <v>10</v>
      </c>
      <c r="V23" s="57">
        <f t="shared" si="3"/>
        <v>60</v>
      </c>
      <c r="W23" s="60" t="str">
        <f t="shared" si="4"/>
        <v>III</v>
      </c>
      <c r="X23" s="61" t="str">
        <f t="shared" si="5"/>
        <v>Mejorable</v>
      </c>
      <c r="Y23" s="61" t="str">
        <f t="shared" si="6"/>
        <v>Mejorar control existente</v>
      </c>
      <c r="Z23" s="56" t="s">
        <v>64</v>
      </c>
      <c r="AA23" s="56"/>
      <c r="AB23" s="56" t="s">
        <v>64</v>
      </c>
      <c r="AC23" s="56"/>
      <c r="AD23" s="56" t="s">
        <v>64</v>
      </c>
      <c r="AE23" s="56"/>
      <c r="AF23" s="56" t="s">
        <v>476</v>
      </c>
      <c r="AG23" s="56"/>
      <c r="AH23" s="56" t="s">
        <v>64</v>
      </c>
      <c r="AI23" s="56"/>
      <c r="AJ23" s="62" t="s">
        <v>451</v>
      </c>
      <c r="AK23" s="64"/>
      <c r="AL23" s="64"/>
      <c r="AM23" s="57">
        <v>2</v>
      </c>
      <c r="AN23" s="57">
        <v>3</v>
      </c>
      <c r="AO23" s="58">
        <f t="shared" si="7"/>
        <v>6</v>
      </c>
      <c r="AP23" s="59" t="str">
        <f t="shared" si="8"/>
        <v>Medio</v>
      </c>
      <c r="AQ23" s="57">
        <v>25</v>
      </c>
      <c r="AR23" s="57">
        <f t="shared" si="9"/>
        <v>150</v>
      </c>
      <c r="AS23" s="60" t="str">
        <f t="shared" si="10"/>
        <v>II</v>
      </c>
      <c r="AT23" s="61" t="str">
        <f t="shared" si="11"/>
        <v xml:space="preserve">No Aceptable o Aceptable con control específico  </v>
      </c>
      <c r="AU23" s="61" t="str">
        <f t="shared" si="12"/>
        <v xml:space="preserve">Adoptar medidas de control  </v>
      </c>
      <c r="AV23" s="38"/>
      <c r="AW23" s="38"/>
      <c r="AX23" s="38"/>
      <c r="AY23" s="38"/>
      <c r="AZ23" s="38"/>
      <c r="BA23" s="38"/>
      <c r="BB23" s="38"/>
      <c r="BC23" s="38"/>
      <c r="BD23" s="38"/>
      <c r="BE23" s="38"/>
      <c r="BF23" s="38"/>
      <c r="BG23" s="38"/>
      <c r="BH23" s="38"/>
      <c r="BI23" s="38"/>
      <c r="BJ23" s="38"/>
      <c r="BK23" s="38"/>
      <c r="BL23" s="38"/>
    </row>
    <row r="24" spans="1:64" s="39" customFormat="1" ht="357" customHeight="1" x14ac:dyDescent="0.3">
      <c r="A24" s="69" t="s">
        <v>492</v>
      </c>
      <c r="B24" s="280"/>
      <c r="C24" s="283"/>
      <c r="D24" s="191" t="s">
        <v>63</v>
      </c>
      <c r="E24" s="49" t="s">
        <v>62</v>
      </c>
      <c r="F24" s="51" t="s">
        <v>31</v>
      </c>
      <c r="G24" s="52" t="s">
        <v>368</v>
      </c>
      <c r="H24" s="52" t="s">
        <v>179</v>
      </c>
      <c r="I24" s="52">
        <v>1</v>
      </c>
      <c r="J24" s="67"/>
      <c r="K24" s="67"/>
      <c r="L24" s="54">
        <f t="shared" si="0"/>
        <v>1</v>
      </c>
      <c r="M24" s="55" t="s">
        <v>70</v>
      </c>
      <c r="N24" s="56" t="s">
        <v>64</v>
      </c>
      <c r="O24" s="56" t="s">
        <v>508</v>
      </c>
      <c r="P24" s="56" t="s">
        <v>64</v>
      </c>
      <c r="Q24" s="57">
        <v>2</v>
      </c>
      <c r="R24" s="57">
        <v>2</v>
      </c>
      <c r="S24" s="58">
        <f t="shared" ref="S24:S29" si="13">Q24*R24</f>
        <v>4</v>
      </c>
      <c r="T24" s="59" t="str">
        <f t="shared" ref="T24:T29" si="14">IF(S24&lt;=4,"Bajo",IF(S24&lt;=8,"Medio",IF(S24&lt;=20,"Alto",IF(S24&lt;=40,"Muy Alto",IF(S24&lt;=40,"Muy Alto")))))</f>
        <v>Bajo</v>
      </c>
      <c r="U24" s="57">
        <v>25</v>
      </c>
      <c r="V24" s="57">
        <f t="shared" si="3"/>
        <v>100</v>
      </c>
      <c r="W24" s="60" t="str">
        <f t="shared" si="4"/>
        <v>III</v>
      </c>
      <c r="X24" s="61" t="str">
        <f t="shared" si="5"/>
        <v>Mejorable</v>
      </c>
      <c r="Y24" s="61" t="str">
        <f t="shared" si="6"/>
        <v>Mejorar control existente</v>
      </c>
      <c r="Z24" s="56" t="s">
        <v>64</v>
      </c>
      <c r="AA24" s="56"/>
      <c r="AB24" s="56" t="s">
        <v>64</v>
      </c>
      <c r="AC24" s="56"/>
      <c r="AD24" s="56" t="s">
        <v>538</v>
      </c>
      <c r="AE24" s="56"/>
      <c r="AF24" s="56" t="s">
        <v>537</v>
      </c>
      <c r="AG24" s="56"/>
      <c r="AH24" s="56" t="s">
        <v>64</v>
      </c>
      <c r="AI24" s="56"/>
      <c r="AJ24" s="62" t="s">
        <v>451</v>
      </c>
      <c r="AK24" s="64"/>
      <c r="AL24" s="64"/>
      <c r="AM24" s="57">
        <v>2</v>
      </c>
      <c r="AN24" s="57">
        <v>2</v>
      </c>
      <c r="AO24" s="58">
        <f t="shared" ref="AO24:AO29" si="15">AM24*AN24</f>
        <v>4</v>
      </c>
      <c r="AP24" s="59" t="str">
        <f t="shared" ref="AP24:AP29" si="16">IF(AO24&lt;=4,"Bajo",IF(AO24&lt;=8,"Medio",IF(AO24&lt;=20,"Alto",IF(AO24&lt;=40,"Muy Alto",IF(AO24&lt;=40,"Muy Alto")))))</f>
        <v>Bajo</v>
      </c>
      <c r="AQ24" s="57">
        <v>25</v>
      </c>
      <c r="AR24" s="57">
        <f t="shared" ref="AR24:AR29" si="17">AO24*AQ24</f>
        <v>100</v>
      </c>
      <c r="AS24" s="60" t="str">
        <f t="shared" ref="AS24:AS29" si="18">IF(AR24&lt;=20,"IV",IF(AR24&lt;=120,"III",IF(AR24&lt;=500,"II",IF(AR24&lt;=4000,"I",IF(AR24=4000,"I")))))</f>
        <v>III</v>
      </c>
      <c r="AT24" s="61" t="str">
        <f t="shared" ref="AT24:AT29" si="19">IF(AR24&lt;40,"Aceptable",IF(AR24&lt;=120,"Mejorable",IF(AR24&lt;=500,"No Aceptable o Aceptable con control específico  ",IF(AR24&lt;=4000,"No Aceptable",IF(AR24=4000,"No Aceptable")))))</f>
        <v>Mejorable</v>
      </c>
      <c r="AU24" s="61" t="str">
        <f t="shared" ref="AU24:AU29" si="20">IF(AR24&lt;=20,"No reqiere intervevir",IF(AR24&lt;=120,"Mejorar control existente",IF(AR24&lt;=500,"Adoptar medidas de control  ",IF(AR24&lt;=4000,"Corecion urgente",IF(AR24=4000,"Corecion urgente urgente")))))</f>
        <v>Mejorar control existente</v>
      </c>
      <c r="AV24" s="38"/>
      <c r="AW24" s="38"/>
      <c r="AX24" s="38"/>
      <c r="BF24" s="38"/>
      <c r="BG24" s="38"/>
      <c r="BH24" s="38"/>
      <c r="BI24" s="38"/>
      <c r="BJ24" s="38"/>
      <c r="BK24" s="38"/>
      <c r="BL24" s="38"/>
    </row>
    <row r="25" spans="1:64" s="39" customFormat="1" ht="297.75" customHeight="1" x14ac:dyDescent="0.3">
      <c r="A25" s="69" t="s">
        <v>492</v>
      </c>
      <c r="B25" s="280"/>
      <c r="C25" s="283"/>
      <c r="D25" s="284" t="s">
        <v>63</v>
      </c>
      <c r="E25" s="49" t="s">
        <v>62</v>
      </c>
      <c r="F25" s="51" t="s">
        <v>24</v>
      </c>
      <c r="G25" s="52" t="s">
        <v>356</v>
      </c>
      <c r="H25" s="52" t="s">
        <v>350</v>
      </c>
      <c r="I25" s="52">
        <v>1</v>
      </c>
      <c r="J25" s="67"/>
      <c r="K25" s="67"/>
      <c r="L25" s="54">
        <f t="shared" si="0"/>
        <v>1</v>
      </c>
      <c r="M25" s="55" t="s">
        <v>68</v>
      </c>
      <c r="N25" s="56" t="s">
        <v>477</v>
      </c>
      <c r="O25" s="56" t="s">
        <v>64</v>
      </c>
      <c r="P25" s="56" t="s">
        <v>64</v>
      </c>
      <c r="Q25" s="57">
        <v>2</v>
      </c>
      <c r="R25" s="57">
        <v>2</v>
      </c>
      <c r="S25" s="58">
        <f t="shared" si="13"/>
        <v>4</v>
      </c>
      <c r="T25" s="59" t="str">
        <f t="shared" si="14"/>
        <v>Bajo</v>
      </c>
      <c r="U25" s="57">
        <v>25</v>
      </c>
      <c r="V25" s="57">
        <f t="shared" si="3"/>
        <v>100</v>
      </c>
      <c r="W25" s="60" t="str">
        <f t="shared" si="4"/>
        <v>III</v>
      </c>
      <c r="X25" s="61" t="str">
        <f t="shared" si="5"/>
        <v>Mejorable</v>
      </c>
      <c r="Y25" s="61" t="str">
        <f t="shared" si="6"/>
        <v>Mejorar control existente</v>
      </c>
      <c r="Z25" s="56" t="s">
        <v>64</v>
      </c>
      <c r="AA25" s="56" t="s">
        <v>451</v>
      </c>
      <c r="AB25" s="56" t="s">
        <v>64</v>
      </c>
      <c r="AC25" s="56"/>
      <c r="AD25" s="56" t="s">
        <v>534</v>
      </c>
      <c r="AE25" s="56"/>
      <c r="AF25" s="56" t="s">
        <v>535</v>
      </c>
      <c r="AG25" s="56"/>
      <c r="AH25" s="56" t="s">
        <v>64</v>
      </c>
      <c r="AI25" s="56"/>
      <c r="AJ25" s="64"/>
      <c r="AK25" s="64"/>
      <c r="AL25" s="64"/>
      <c r="AM25" s="57">
        <v>2</v>
      </c>
      <c r="AN25" s="57">
        <v>2</v>
      </c>
      <c r="AO25" s="58">
        <f t="shared" si="15"/>
        <v>4</v>
      </c>
      <c r="AP25" s="59" t="str">
        <f t="shared" si="16"/>
        <v>Bajo</v>
      </c>
      <c r="AQ25" s="57">
        <v>25</v>
      </c>
      <c r="AR25" s="57">
        <f t="shared" si="17"/>
        <v>100</v>
      </c>
      <c r="AS25" s="60" t="str">
        <f t="shared" si="18"/>
        <v>III</v>
      </c>
      <c r="AT25" s="61" t="str">
        <f t="shared" si="19"/>
        <v>Mejorable</v>
      </c>
      <c r="AU25" s="61" t="str">
        <f t="shared" si="20"/>
        <v>Mejorar control existente</v>
      </c>
      <c r="AV25" s="38"/>
      <c r="AW25" s="38"/>
      <c r="AX25" s="38"/>
      <c r="BF25" s="38"/>
      <c r="BG25" s="38"/>
      <c r="BH25" s="38"/>
      <c r="BI25" s="38"/>
      <c r="BJ25" s="38"/>
      <c r="BK25" s="38"/>
      <c r="BL25" s="38"/>
    </row>
    <row r="26" spans="1:64" s="39" customFormat="1" ht="270.75" customHeight="1" x14ac:dyDescent="0.3">
      <c r="A26" s="69" t="s">
        <v>492</v>
      </c>
      <c r="B26" s="280"/>
      <c r="C26" s="283"/>
      <c r="D26" s="284"/>
      <c r="E26" s="49" t="s">
        <v>62</v>
      </c>
      <c r="F26" s="51" t="s">
        <v>38</v>
      </c>
      <c r="G26" s="52" t="s">
        <v>423</v>
      </c>
      <c r="H26" s="52" t="s">
        <v>355</v>
      </c>
      <c r="I26" s="52">
        <v>1</v>
      </c>
      <c r="J26" s="67"/>
      <c r="K26" s="67"/>
      <c r="L26" s="54">
        <f t="shared" si="0"/>
        <v>1</v>
      </c>
      <c r="M26" s="55" t="s">
        <v>65</v>
      </c>
      <c r="N26" s="56" t="s">
        <v>477</v>
      </c>
      <c r="O26" s="56" t="s">
        <v>479</v>
      </c>
      <c r="P26" s="56" t="s">
        <v>478</v>
      </c>
      <c r="Q26" s="57">
        <v>2</v>
      </c>
      <c r="R26" s="57">
        <v>2</v>
      </c>
      <c r="S26" s="58">
        <f t="shared" si="13"/>
        <v>4</v>
      </c>
      <c r="T26" s="59" t="str">
        <f t="shared" si="14"/>
        <v>Bajo</v>
      </c>
      <c r="U26" s="57">
        <v>25</v>
      </c>
      <c r="V26" s="57">
        <f t="shared" si="3"/>
        <v>100</v>
      </c>
      <c r="W26" s="60" t="str">
        <f t="shared" si="4"/>
        <v>III</v>
      </c>
      <c r="X26" s="61" t="str">
        <f t="shared" si="5"/>
        <v>Mejorable</v>
      </c>
      <c r="Y26" s="61" t="str">
        <f t="shared" si="6"/>
        <v>Mejorar control existente</v>
      </c>
      <c r="Z26" s="56" t="s">
        <v>64</v>
      </c>
      <c r="AA26" s="56"/>
      <c r="AB26" s="56" t="s">
        <v>64</v>
      </c>
      <c r="AC26" s="56"/>
      <c r="AD26" s="56" t="s">
        <v>64</v>
      </c>
      <c r="AE26" s="56"/>
      <c r="AF26" s="56" t="s">
        <v>480</v>
      </c>
      <c r="AG26" s="56"/>
      <c r="AH26" s="56" t="s">
        <v>64</v>
      </c>
      <c r="AI26" s="56"/>
      <c r="AJ26" s="64"/>
      <c r="AK26" s="64"/>
      <c r="AL26" s="64"/>
      <c r="AM26" s="57">
        <v>2</v>
      </c>
      <c r="AN26" s="57">
        <v>2</v>
      </c>
      <c r="AO26" s="58">
        <f t="shared" si="15"/>
        <v>4</v>
      </c>
      <c r="AP26" s="59" t="str">
        <f t="shared" si="16"/>
        <v>Bajo</v>
      </c>
      <c r="AQ26" s="57">
        <v>25</v>
      </c>
      <c r="AR26" s="57">
        <f t="shared" si="17"/>
        <v>100</v>
      </c>
      <c r="AS26" s="60" t="str">
        <f t="shared" si="18"/>
        <v>III</v>
      </c>
      <c r="AT26" s="61" t="str">
        <f t="shared" si="19"/>
        <v>Mejorable</v>
      </c>
      <c r="AU26" s="61" t="str">
        <f t="shared" si="20"/>
        <v>Mejorar control existente</v>
      </c>
      <c r="AV26" s="38"/>
      <c r="AW26" s="38"/>
      <c r="AX26" s="38"/>
      <c r="BF26" s="38"/>
      <c r="BG26" s="38"/>
      <c r="BH26" s="38"/>
      <c r="BI26" s="38"/>
      <c r="BJ26" s="38"/>
      <c r="BK26" s="38"/>
      <c r="BL26" s="38"/>
    </row>
    <row r="27" spans="1:64" s="39" customFormat="1" ht="184.5" customHeight="1" x14ac:dyDescent="0.3">
      <c r="A27" s="69" t="s">
        <v>492</v>
      </c>
      <c r="B27" s="280"/>
      <c r="C27" s="283"/>
      <c r="D27" s="284"/>
      <c r="E27" s="49" t="s">
        <v>62</v>
      </c>
      <c r="F27" s="51" t="s">
        <v>48</v>
      </c>
      <c r="G27" s="52" t="s">
        <v>357</v>
      </c>
      <c r="H27" s="52" t="s">
        <v>187</v>
      </c>
      <c r="I27" s="52">
        <v>1</v>
      </c>
      <c r="J27" s="67">
        <v>0</v>
      </c>
      <c r="K27" s="67">
        <v>0</v>
      </c>
      <c r="L27" s="54">
        <f t="shared" si="0"/>
        <v>1</v>
      </c>
      <c r="M27" s="55" t="s">
        <v>75</v>
      </c>
      <c r="N27" s="56" t="s">
        <v>64</v>
      </c>
      <c r="O27" s="56" t="s">
        <v>509</v>
      </c>
      <c r="P27" s="56" t="s">
        <v>64</v>
      </c>
      <c r="Q27" s="57">
        <v>2</v>
      </c>
      <c r="R27" s="57">
        <v>3</v>
      </c>
      <c r="S27" s="58">
        <f t="shared" si="13"/>
        <v>6</v>
      </c>
      <c r="T27" s="59" t="str">
        <f t="shared" si="14"/>
        <v>Medio</v>
      </c>
      <c r="U27" s="57">
        <v>25</v>
      </c>
      <c r="V27" s="57">
        <f t="shared" si="3"/>
        <v>150</v>
      </c>
      <c r="W27" s="60" t="str">
        <f t="shared" si="4"/>
        <v>II</v>
      </c>
      <c r="X27" s="61" t="str">
        <f t="shared" si="5"/>
        <v xml:space="preserve">No Aceptable o Aceptable con control específico  </v>
      </c>
      <c r="Y27" s="61" t="str">
        <f t="shared" si="6"/>
        <v xml:space="preserve">Adoptar medidas de control  </v>
      </c>
      <c r="Z27" s="56" t="s">
        <v>64</v>
      </c>
      <c r="AA27" s="56" t="s">
        <v>451</v>
      </c>
      <c r="AB27" s="56" t="s">
        <v>64</v>
      </c>
      <c r="AC27" s="56"/>
      <c r="AD27" s="56" t="s">
        <v>511</v>
      </c>
      <c r="AE27" s="56"/>
      <c r="AF27" s="56" t="s">
        <v>510</v>
      </c>
      <c r="AG27" s="56"/>
      <c r="AH27" s="56" t="s">
        <v>64</v>
      </c>
      <c r="AI27" s="56"/>
      <c r="AJ27" s="64"/>
      <c r="AK27" s="64"/>
      <c r="AL27" s="64"/>
      <c r="AM27" s="57">
        <v>2</v>
      </c>
      <c r="AN27" s="57">
        <v>3</v>
      </c>
      <c r="AO27" s="58">
        <f t="shared" si="15"/>
        <v>6</v>
      </c>
      <c r="AP27" s="59" t="str">
        <f t="shared" si="16"/>
        <v>Medio</v>
      </c>
      <c r="AQ27" s="57">
        <v>25</v>
      </c>
      <c r="AR27" s="57">
        <f t="shared" si="17"/>
        <v>150</v>
      </c>
      <c r="AS27" s="60" t="str">
        <f t="shared" si="18"/>
        <v>II</v>
      </c>
      <c r="AT27" s="61" t="str">
        <f t="shared" si="19"/>
        <v xml:space="preserve">No Aceptable o Aceptable con control específico  </v>
      </c>
      <c r="AU27" s="61" t="str">
        <f t="shared" si="20"/>
        <v xml:space="preserve">Adoptar medidas de control  </v>
      </c>
      <c r="AV27" s="38"/>
      <c r="AW27" s="38"/>
      <c r="AX27" s="38"/>
      <c r="BF27" s="38"/>
      <c r="BG27" s="38"/>
      <c r="BH27" s="38"/>
      <c r="BI27" s="38"/>
      <c r="BJ27" s="38"/>
      <c r="BK27" s="38"/>
      <c r="BL27" s="38"/>
    </row>
    <row r="28" spans="1:64" s="39" customFormat="1" ht="184.5" customHeight="1" x14ac:dyDescent="0.3">
      <c r="A28" s="69" t="s">
        <v>492</v>
      </c>
      <c r="B28" s="280"/>
      <c r="C28" s="283"/>
      <c r="D28" s="66" t="s">
        <v>63</v>
      </c>
      <c r="E28" s="69" t="s">
        <v>62</v>
      </c>
      <c r="F28" s="51" t="s">
        <v>43</v>
      </c>
      <c r="G28" s="52" t="s">
        <v>512</v>
      </c>
      <c r="H28" s="52" t="s">
        <v>187</v>
      </c>
      <c r="I28" s="52">
        <v>1</v>
      </c>
      <c r="J28" s="67">
        <v>0</v>
      </c>
      <c r="K28" s="67">
        <v>0</v>
      </c>
      <c r="L28" s="54">
        <f>SUM(I28:K28)</f>
        <v>1</v>
      </c>
      <c r="M28" s="55" t="s">
        <v>69</v>
      </c>
      <c r="N28" s="56" t="s">
        <v>64</v>
      </c>
      <c r="O28" s="56" t="s">
        <v>64</v>
      </c>
      <c r="P28" s="56" t="s">
        <v>64</v>
      </c>
      <c r="Q28" s="57">
        <v>2</v>
      </c>
      <c r="R28" s="57">
        <v>3</v>
      </c>
      <c r="S28" s="73">
        <f t="shared" si="13"/>
        <v>6</v>
      </c>
      <c r="T28" s="59" t="str">
        <f t="shared" si="14"/>
        <v>Medio</v>
      </c>
      <c r="U28" s="57">
        <v>25</v>
      </c>
      <c r="V28" s="57">
        <f>S28*U28</f>
        <v>150</v>
      </c>
      <c r="W28" s="60" t="str">
        <f t="shared" si="4"/>
        <v>II</v>
      </c>
      <c r="X28" s="61" t="str">
        <f>IF(V28&lt;40,"Aceptable",IF(V28&lt;=120,"Mejorable",IF(V28&lt;=500,"No Aceptable o Aceptable con control específico  ",IF(V28&lt;=4000,"No Aceptable",IF(V28=4000,"No Aceptable")))))</f>
        <v xml:space="preserve">No Aceptable o Aceptable con control específico  </v>
      </c>
      <c r="Y28" s="61" t="str">
        <f>IF(V28&lt;=20,"No reqiere intervevir",IF(V28&lt;=120,"Mejorar control existente",IF(V28&lt;=500,"Adoptar medidas de control  ",IF(V28&lt;=4000,"Corecion urgente",IF(V28=4000,"Corecion urgente urgente")))))</f>
        <v xml:space="preserve">Adoptar medidas de control  </v>
      </c>
      <c r="Z28" s="56" t="s">
        <v>64</v>
      </c>
      <c r="AA28" s="56" t="s">
        <v>451</v>
      </c>
      <c r="AB28" s="56" t="s">
        <v>64</v>
      </c>
      <c r="AC28" s="56"/>
      <c r="AD28" s="56" t="s">
        <v>64</v>
      </c>
      <c r="AE28" s="56"/>
      <c r="AF28" s="56" t="s">
        <v>533</v>
      </c>
      <c r="AG28" s="56"/>
      <c r="AH28" s="56" t="s">
        <v>64</v>
      </c>
      <c r="AI28" s="56"/>
      <c r="AJ28" s="64"/>
      <c r="AK28" s="64"/>
      <c r="AL28" s="64"/>
      <c r="AM28" s="57">
        <v>2</v>
      </c>
      <c r="AN28" s="57">
        <v>3</v>
      </c>
      <c r="AO28" s="73">
        <f t="shared" si="15"/>
        <v>6</v>
      </c>
      <c r="AP28" s="59" t="str">
        <f t="shared" si="16"/>
        <v>Medio</v>
      </c>
      <c r="AQ28" s="57">
        <v>25</v>
      </c>
      <c r="AR28" s="57">
        <f t="shared" si="17"/>
        <v>150</v>
      </c>
      <c r="AS28" s="60" t="str">
        <f t="shared" si="18"/>
        <v>II</v>
      </c>
      <c r="AT28" s="61" t="str">
        <f t="shared" si="19"/>
        <v xml:space="preserve">No Aceptable o Aceptable con control específico  </v>
      </c>
      <c r="AU28" s="61" t="str">
        <f t="shared" si="20"/>
        <v xml:space="preserve">Adoptar medidas de control  </v>
      </c>
      <c r="AV28" s="38"/>
      <c r="AW28" s="38"/>
      <c r="AX28" s="38"/>
      <c r="BF28" s="38"/>
      <c r="BG28" s="38"/>
      <c r="BH28" s="38"/>
      <c r="BI28" s="38"/>
      <c r="BJ28" s="38"/>
      <c r="BK28" s="38"/>
      <c r="BL28" s="38"/>
    </row>
    <row r="29" spans="1:64" s="39" customFormat="1" ht="374.25" customHeight="1" x14ac:dyDescent="0.3">
      <c r="A29" s="69" t="s">
        <v>492</v>
      </c>
      <c r="B29" s="281"/>
      <c r="C29" s="283"/>
      <c r="D29" s="50" t="s">
        <v>63</v>
      </c>
      <c r="E29" s="49" t="s">
        <v>66</v>
      </c>
      <c r="F29" s="51" t="s">
        <v>18</v>
      </c>
      <c r="G29" s="52" t="s">
        <v>147</v>
      </c>
      <c r="H29" s="52" t="s">
        <v>194</v>
      </c>
      <c r="I29" s="52">
        <v>1</v>
      </c>
      <c r="J29" s="67">
        <v>0</v>
      </c>
      <c r="K29" s="67">
        <v>0</v>
      </c>
      <c r="L29" s="54">
        <f t="shared" si="0"/>
        <v>1</v>
      </c>
      <c r="M29" s="55" t="s">
        <v>65</v>
      </c>
      <c r="N29" s="56" t="s">
        <v>64</v>
      </c>
      <c r="O29" s="56" t="s">
        <v>540</v>
      </c>
      <c r="P29" s="56" t="s">
        <v>478</v>
      </c>
      <c r="Q29" s="57">
        <v>2</v>
      </c>
      <c r="R29" s="57">
        <v>2</v>
      </c>
      <c r="S29" s="58">
        <f t="shared" si="13"/>
        <v>4</v>
      </c>
      <c r="T29" s="59" t="str">
        <f t="shared" si="14"/>
        <v>Bajo</v>
      </c>
      <c r="U29" s="57">
        <v>25</v>
      </c>
      <c r="V29" s="57">
        <f t="shared" si="3"/>
        <v>100</v>
      </c>
      <c r="W29" s="60" t="str">
        <f t="shared" si="4"/>
        <v>III</v>
      </c>
      <c r="X29" s="61" t="str">
        <f t="shared" si="5"/>
        <v>Mejorable</v>
      </c>
      <c r="Y29" s="61" t="str">
        <f t="shared" si="6"/>
        <v>Mejorar control existente</v>
      </c>
      <c r="Z29" s="56" t="s">
        <v>64</v>
      </c>
      <c r="AA29" s="56" t="s">
        <v>451</v>
      </c>
      <c r="AB29" s="56" t="s">
        <v>64</v>
      </c>
      <c r="AC29" s="56"/>
      <c r="AD29" s="56" t="s">
        <v>64</v>
      </c>
      <c r="AE29" s="56"/>
      <c r="AF29" s="68" t="s">
        <v>513</v>
      </c>
      <c r="AG29" s="56"/>
      <c r="AH29" s="56" t="s">
        <v>64</v>
      </c>
      <c r="AI29" s="56"/>
      <c r="AJ29" s="64"/>
      <c r="AK29" s="64"/>
      <c r="AL29" s="64"/>
      <c r="AM29" s="57">
        <v>2</v>
      </c>
      <c r="AN29" s="57">
        <v>2</v>
      </c>
      <c r="AO29" s="58">
        <f t="shared" si="15"/>
        <v>4</v>
      </c>
      <c r="AP29" s="59" t="str">
        <f t="shared" si="16"/>
        <v>Bajo</v>
      </c>
      <c r="AQ29" s="57">
        <v>25</v>
      </c>
      <c r="AR29" s="57">
        <f t="shared" si="17"/>
        <v>100</v>
      </c>
      <c r="AS29" s="60" t="str">
        <f t="shared" si="18"/>
        <v>III</v>
      </c>
      <c r="AT29" s="61" t="str">
        <f t="shared" si="19"/>
        <v>Mejorable</v>
      </c>
      <c r="AU29" s="61" t="str">
        <f t="shared" si="20"/>
        <v>Mejorar control existente</v>
      </c>
      <c r="AV29" s="38"/>
      <c r="AW29" s="38"/>
      <c r="AX29" s="38"/>
      <c r="AY29" s="38"/>
      <c r="AZ29" s="38"/>
      <c r="BA29" s="38"/>
      <c r="BB29" s="38"/>
      <c r="BC29" s="38"/>
      <c r="BD29" s="38"/>
      <c r="BE29" s="38"/>
      <c r="BF29" s="38"/>
      <c r="BG29" s="38"/>
      <c r="BH29" s="38"/>
      <c r="BI29" s="38"/>
      <c r="BJ29" s="38"/>
      <c r="BK29" s="38"/>
      <c r="BL29" s="38"/>
    </row>
    <row r="30" spans="1:64" s="39" customFormat="1" ht="7.5" customHeight="1" x14ac:dyDescent="0.3">
      <c r="A30" s="88"/>
      <c r="B30" s="89"/>
      <c r="C30" s="198"/>
      <c r="D30" s="89"/>
      <c r="E30" s="88"/>
      <c r="F30" s="91"/>
      <c r="G30" s="91"/>
      <c r="H30" s="91"/>
      <c r="I30" s="92"/>
      <c r="J30" s="92"/>
      <c r="K30" s="93"/>
      <c r="L30" s="94"/>
      <c r="M30" s="95"/>
      <c r="N30" s="91"/>
      <c r="O30" s="91"/>
      <c r="P30" s="91"/>
      <c r="Q30" s="96"/>
      <c r="R30" s="96"/>
      <c r="S30" s="96"/>
      <c r="T30" s="97"/>
      <c r="U30" s="96"/>
      <c r="V30" s="96"/>
      <c r="W30" s="98"/>
      <c r="X30" s="97"/>
      <c r="Y30" s="97"/>
      <c r="Z30" s="91"/>
      <c r="AA30" s="91"/>
      <c r="AB30" s="91"/>
      <c r="AC30" s="91"/>
      <c r="AD30" s="91"/>
      <c r="AE30" s="91"/>
      <c r="AF30" s="91"/>
      <c r="AG30" s="91"/>
      <c r="AH30" s="91"/>
      <c r="AI30" s="91"/>
      <c r="AJ30" s="99"/>
      <c r="AK30" s="94"/>
      <c r="AL30" s="94"/>
      <c r="AM30" s="96"/>
      <c r="AN30" s="96"/>
      <c r="AO30" s="96"/>
      <c r="AP30" s="97"/>
      <c r="AQ30" s="96"/>
      <c r="AR30" s="96"/>
      <c r="AS30" s="98"/>
      <c r="AT30" s="97"/>
      <c r="AU30" s="97"/>
      <c r="AV30" s="38"/>
      <c r="AW30" s="38"/>
      <c r="AX30" s="38"/>
      <c r="AY30" s="38"/>
      <c r="AZ30" s="38"/>
      <c r="BA30" s="38"/>
      <c r="BB30" s="38"/>
      <c r="BC30" s="38"/>
      <c r="BD30" s="38"/>
      <c r="BE30" s="38"/>
      <c r="BF30" s="38"/>
      <c r="BG30" s="38"/>
      <c r="BH30" s="38"/>
      <c r="BI30" s="38"/>
      <c r="BJ30" s="38"/>
      <c r="BK30" s="38"/>
      <c r="BL30" s="38"/>
    </row>
    <row r="31" spans="1:64" s="39" customFormat="1" ht="376.5" customHeight="1" x14ac:dyDescent="0.3">
      <c r="A31" s="49" t="s">
        <v>515</v>
      </c>
      <c r="B31" s="306" t="s">
        <v>514</v>
      </c>
      <c r="C31" s="283" t="s">
        <v>526</v>
      </c>
      <c r="D31" s="50" t="s">
        <v>63</v>
      </c>
      <c r="E31" s="49" t="s">
        <v>58</v>
      </c>
      <c r="F31" s="51" t="s">
        <v>363</v>
      </c>
      <c r="G31" s="52" t="s">
        <v>529</v>
      </c>
      <c r="H31" s="52" t="s">
        <v>360</v>
      </c>
      <c r="I31" s="52">
        <v>2</v>
      </c>
      <c r="J31" s="67">
        <v>0</v>
      </c>
      <c r="K31" s="67"/>
      <c r="L31" s="54">
        <f t="shared" ref="L31:L48" si="21">SUM(I31:K31)</f>
        <v>2</v>
      </c>
      <c r="M31" s="55" t="s">
        <v>72</v>
      </c>
      <c r="N31" s="56" t="s">
        <v>64</v>
      </c>
      <c r="O31" s="56" t="s">
        <v>64</v>
      </c>
      <c r="P31" s="56" t="s">
        <v>516</v>
      </c>
      <c r="Q31" s="57">
        <v>2</v>
      </c>
      <c r="R31" s="57">
        <v>3</v>
      </c>
      <c r="S31" s="58">
        <f t="shared" ref="S31:S40" si="22">Q31*R31</f>
        <v>6</v>
      </c>
      <c r="T31" s="59" t="str">
        <f t="shared" ref="T31:T40" si="23">IF(S31&lt;=4,"Bajo",IF(S31&lt;=8,"Medio",IF(S31&lt;=20,"Alto",IF(S31&lt;=40,"Muy Alto",IF(S31&lt;=40,"Muy Alto")))))</f>
        <v>Medio</v>
      </c>
      <c r="U31" s="57">
        <v>10</v>
      </c>
      <c r="V31" s="57">
        <f>S31*U31</f>
        <v>60</v>
      </c>
      <c r="W31" s="60" t="str">
        <f t="shared" ref="W31:W44" si="24">IF(V31&lt;=20,"IV",IF(V31&lt;=120,"III",IF(V31&lt;=500,"II",IF(V31&lt;=4000,"I",IF(V31=4000,"I")))))</f>
        <v>III</v>
      </c>
      <c r="X31" s="61" t="str">
        <f t="shared" ref="X31:X44" si="25">IF(V31&lt;40,"Aceptable",IF(V31&lt;=120,"Mejorable",IF(V31&lt;=500,"No Aceptable o Aceptable con control específico  ",IF(V31&lt;=4000,"No Aceptable",IF(V31=4000,"No Aceptable")))))</f>
        <v>Mejorable</v>
      </c>
      <c r="Y31" s="61" t="str">
        <f t="shared" ref="Y31:Y44" si="26">IF(V31&lt;=20,"No reqiere intervevir",IF(V31&lt;=120,"Mejorar control existente",IF(V31&lt;=500,"Adoptar medidas de control  ",IF(V31&lt;=4000,"Corecion urgente",IF(V31=4000,"Corecion urgente urgente")))))</f>
        <v>Mejorar control existente</v>
      </c>
      <c r="Z31" s="56" t="s">
        <v>64</v>
      </c>
      <c r="AA31" s="56" t="s">
        <v>451</v>
      </c>
      <c r="AB31" s="56" t="s">
        <v>64</v>
      </c>
      <c r="AC31" s="56"/>
      <c r="AD31" s="56" t="s">
        <v>64</v>
      </c>
      <c r="AE31" s="56"/>
      <c r="AF31" s="194" t="s">
        <v>530</v>
      </c>
      <c r="AG31" s="56"/>
      <c r="AH31" s="56" t="s">
        <v>518</v>
      </c>
      <c r="AI31" s="56"/>
      <c r="AJ31" s="64"/>
      <c r="AK31" s="64"/>
      <c r="AL31" s="64"/>
      <c r="AM31" s="57">
        <v>2</v>
      </c>
      <c r="AN31" s="57">
        <v>3</v>
      </c>
      <c r="AO31" s="58">
        <f t="shared" ref="AO31:AO38" si="27">AM31*AN31</f>
        <v>6</v>
      </c>
      <c r="AP31" s="59" t="str">
        <f t="shared" ref="AP31:AP38" si="28">IF(AO31&lt;=4,"Bajo",IF(AO31&lt;=8,"Medio",IF(AO31&lt;=20,"Alto",IF(AO31&lt;=40,"Muy Alto",IF(AO31&lt;=40,"Muy Alto")))))</f>
        <v>Medio</v>
      </c>
      <c r="AQ31" s="57">
        <v>10</v>
      </c>
      <c r="AR31" s="57">
        <f t="shared" ref="AR31:AR38" si="29">AO31*AQ31</f>
        <v>60</v>
      </c>
      <c r="AS31" s="60" t="str">
        <f t="shared" ref="AS31:AS38" si="30">IF(AR31&lt;=20,"IV",IF(AR31&lt;=120,"III",IF(AR31&lt;=500,"II",IF(AR31&lt;=4000,"I",IF(AR31=4000,"I")))))</f>
        <v>III</v>
      </c>
      <c r="AT31" s="61" t="str">
        <f t="shared" ref="AT31:AT38" si="31">IF(AR31&lt;40,"Aceptable",IF(AR31&lt;=120,"Mejorable",IF(AR31&lt;=500,"No Aceptable o Aceptable con control específico  ",IF(AR31&lt;=4000,"No Aceptable",IF(AR31=4000,"No Aceptable")))))</f>
        <v>Mejorable</v>
      </c>
      <c r="AU31" s="61" t="str">
        <f t="shared" ref="AU31:AU38" si="32">IF(AR31&lt;=20,"No reqiere intervevir",IF(AR31&lt;=120,"Mejorar control existente",IF(AR31&lt;=500,"Adoptar medidas de control  ",IF(AR31&lt;=4000,"Corecion urgente",IF(AR31=4000,"Corecion urgente urgente")))))</f>
        <v>Mejorar control existente</v>
      </c>
      <c r="AV31" s="38"/>
      <c r="AW31" s="38"/>
      <c r="AX31" s="38"/>
      <c r="AY31" s="38"/>
      <c r="AZ31" s="38"/>
      <c r="BA31" s="38"/>
      <c r="BB31" s="38"/>
      <c r="BC31" s="38"/>
      <c r="BD31" s="38"/>
      <c r="BE31" s="38"/>
      <c r="BF31" s="38"/>
      <c r="BG31" s="38"/>
      <c r="BH31" s="38"/>
      <c r="BI31" s="38"/>
      <c r="BJ31" s="38"/>
      <c r="BK31" s="38"/>
      <c r="BL31" s="38"/>
    </row>
    <row r="32" spans="1:64" s="39" customFormat="1" ht="204.75" customHeight="1" x14ac:dyDescent="0.3">
      <c r="A32" s="69" t="s">
        <v>515</v>
      </c>
      <c r="B32" s="307"/>
      <c r="C32" s="283"/>
      <c r="D32" s="50" t="s">
        <v>63</v>
      </c>
      <c r="E32" s="49" t="s">
        <v>59</v>
      </c>
      <c r="F32" s="51" t="s">
        <v>20</v>
      </c>
      <c r="G32" s="52" t="s">
        <v>354</v>
      </c>
      <c r="H32" s="52" t="s">
        <v>155</v>
      </c>
      <c r="I32" s="52">
        <v>2</v>
      </c>
      <c r="J32" s="67"/>
      <c r="K32" s="67"/>
      <c r="L32" s="54">
        <f t="shared" si="21"/>
        <v>2</v>
      </c>
      <c r="M32" s="55" t="s">
        <v>65</v>
      </c>
      <c r="N32" s="52" t="s">
        <v>64</v>
      </c>
      <c r="O32" s="52" t="s">
        <v>496</v>
      </c>
      <c r="P32" s="56" t="s">
        <v>64</v>
      </c>
      <c r="Q32" s="57">
        <v>2</v>
      </c>
      <c r="R32" s="57">
        <v>3</v>
      </c>
      <c r="S32" s="58">
        <f t="shared" si="22"/>
        <v>6</v>
      </c>
      <c r="T32" s="59" t="str">
        <f t="shared" si="23"/>
        <v>Medio</v>
      </c>
      <c r="U32" s="57">
        <v>10</v>
      </c>
      <c r="V32" s="57">
        <f t="shared" ref="V32:V44" si="33">S32*U32</f>
        <v>60</v>
      </c>
      <c r="W32" s="60" t="str">
        <f t="shared" si="24"/>
        <v>III</v>
      </c>
      <c r="X32" s="61" t="str">
        <f t="shared" si="25"/>
        <v>Mejorable</v>
      </c>
      <c r="Y32" s="61" t="str">
        <f t="shared" si="26"/>
        <v>Mejorar control existente</v>
      </c>
      <c r="Z32" s="56" t="s">
        <v>64</v>
      </c>
      <c r="AA32" s="56" t="s">
        <v>451</v>
      </c>
      <c r="AB32" s="56" t="s">
        <v>64</v>
      </c>
      <c r="AC32" s="56"/>
      <c r="AD32" s="56" t="s">
        <v>481</v>
      </c>
      <c r="AE32" s="56"/>
      <c r="AF32" s="56" t="s">
        <v>482</v>
      </c>
      <c r="AG32" s="56"/>
      <c r="AH32" s="56"/>
      <c r="AI32" s="56"/>
      <c r="AJ32" s="64"/>
      <c r="AK32" s="64"/>
      <c r="AL32" s="64"/>
      <c r="AM32" s="57">
        <v>2</v>
      </c>
      <c r="AN32" s="57">
        <v>3</v>
      </c>
      <c r="AO32" s="58">
        <f t="shared" si="27"/>
        <v>6</v>
      </c>
      <c r="AP32" s="59" t="str">
        <f t="shared" si="28"/>
        <v>Medio</v>
      </c>
      <c r="AQ32" s="57">
        <v>10</v>
      </c>
      <c r="AR32" s="57">
        <f t="shared" si="29"/>
        <v>60</v>
      </c>
      <c r="AS32" s="60" t="str">
        <f t="shared" si="30"/>
        <v>III</v>
      </c>
      <c r="AT32" s="61" t="str">
        <f t="shared" si="31"/>
        <v>Mejorable</v>
      </c>
      <c r="AU32" s="61" t="str">
        <f t="shared" si="32"/>
        <v>Mejorar control existente</v>
      </c>
      <c r="AV32" s="38"/>
      <c r="AW32" s="38"/>
      <c r="AX32" s="38"/>
      <c r="AY32" s="38"/>
      <c r="AZ32" s="38"/>
      <c r="BA32" s="38"/>
      <c r="BB32" s="38"/>
      <c r="BC32" s="38"/>
      <c r="BD32" s="38"/>
      <c r="BE32" s="38"/>
      <c r="BF32" s="38"/>
      <c r="BG32" s="38"/>
      <c r="BH32" s="38"/>
      <c r="BI32" s="38"/>
      <c r="BJ32" s="38"/>
      <c r="BK32" s="38"/>
      <c r="BL32" s="38"/>
    </row>
    <row r="33" spans="1:64" s="39" customFormat="1" ht="202.5" customHeight="1" x14ac:dyDescent="0.3">
      <c r="A33" s="69" t="s">
        <v>515</v>
      </c>
      <c r="B33" s="307"/>
      <c r="C33" s="283"/>
      <c r="D33" s="66" t="s">
        <v>63</v>
      </c>
      <c r="E33" s="65" t="s">
        <v>59</v>
      </c>
      <c r="F33" s="51" t="s">
        <v>497</v>
      </c>
      <c r="G33" s="52" t="s">
        <v>498</v>
      </c>
      <c r="H33" s="52" t="s">
        <v>519</v>
      </c>
      <c r="I33" s="52">
        <v>2</v>
      </c>
      <c r="J33" s="53">
        <v>0</v>
      </c>
      <c r="K33" s="53">
        <v>0</v>
      </c>
      <c r="L33" s="54">
        <f t="shared" si="21"/>
        <v>2</v>
      </c>
      <c r="M33" s="55" t="s">
        <v>73</v>
      </c>
      <c r="N33" s="52" t="s">
        <v>64</v>
      </c>
      <c r="O33" s="56" t="s">
        <v>64</v>
      </c>
      <c r="P33" s="56" t="s">
        <v>499</v>
      </c>
      <c r="Q33" s="57">
        <v>2</v>
      </c>
      <c r="R33" s="57">
        <v>3</v>
      </c>
      <c r="S33" s="73">
        <f t="shared" si="22"/>
        <v>6</v>
      </c>
      <c r="T33" s="59" t="str">
        <f t="shared" si="23"/>
        <v>Medio</v>
      </c>
      <c r="U33" s="57">
        <v>10</v>
      </c>
      <c r="V33" s="57">
        <f t="shared" si="33"/>
        <v>60</v>
      </c>
      <c r="W33" s="60" t="str">
        <f t="shared" si="24"/>
        <v>III</v>
      </c>
      <c r="X33" s="61" t="str">
        <f t="shared" si="25"/>
        <v>Mejorable</v>
      </c>
      <c r="Y33" s="61" t="str">
        <f t="shared" si="26"/>
        <v>Mejorar control existente</v>
      </c>
      <c r="Z33" s="56" t="s">
        <v>64</v>
      </c>
      <c r="AA33" s="56" t="s">
        <v>451</v>
      </c>
      <c r="AB33" s="56" t="s">
        <v>64</v>
      </c>
      <c r="AC33" s="56"/>
      <c r="AD33" s="56" t="s">
        <v>64</v>
      </c>
      <c r="AE33" s="56"/>
      <c r="AF33" s="56" t="s">
        <v>500</v>
      </c>
      <c r="AG33" s="56"/>
      <c r="AH33" s="56" t="s">
        <v>64</v>
      </c>
      <c r="AI33" s="56"/>
      <c r="AJ33" s="62" t="s">
        <v>451</v>
      </c>
      <c r="AK33" s="64"/>
      <c r="AL33" s="64"/>
      <c r="AM33" s="57">
        <v>2</v>
      </c>
      <c r="AN33" s="57">
        <v>3</v>
      </c>
      <c r="AO33" s="73">
        <f t="shared" si="27"/>
        <v>6</v>
      </c>
      <c r="AP33" s="59" t="str">
        <f t="shared" si="28"/>
        <v>Medio</v>
      </c>
      <c r="AQ33" s="57">
        <v>10</v>
      </c>
      <c r="AR33" s="57">
        <f t="shared" si="29"/>
        <v>60</v>
      </c>
      <c r="AS33" s="60" t="str">
        <f t="shared" si="30"/>
        <v>III</v>
      </c>
      <c r="AT33" s="61" t="str">
        <f t="shared" si="31"/>
        <v>Mejorable</v>
      </c>
      <c r="AU33" s="61" t="str">
        <f t="shared" si="32"/>
        <v>Mejorar control existente</v>
      </c>
      <c r="AV33" s="38"/>
      <c r="AW33" s="38"/>
      <c r="AX33" s="38"/>
      <c r="AY33" s="38"/>
      <c r="AZ33" s="38"/>
      <c r="BA33" s="38"/>
      <c r="BB33" s="38"/>
      <c r="BC33" s="38"/>
      <c r="BD33" s="38"/>
      <c r="BE33" s="38"/>
      <c r="BF33" s="38"/>
      <c r="BG33" s="38"/>
      <c r="BH33" s="38"/>
      <c r="BI33" s="38"/>
      <c r="BJ33" s="38"/>
      <c r="BK33" s="38"/>
      <c r="BL33" s="38"/>
    </row>
    <row r="34" spans="1:64" s="39" customFormat="1" ht="204.75" customHeight="1" x14ac:dyDescent="0.3">
      <c r="A34" s="69" t="s">
        <v>515</v>
      </c>
      <c r="B34" s="307"/>
      <c r="C34" s="283"/>
      <c r="D34" s="50" t="s">
        <v>63</v>
      </c>
      <c r="E34" s="49" t="s">
        <v>2</v>
      </c>
      <c r="F34" s="51" t="s">
        <v>52</v>
      </c>
      <c r="G34" s="52" t="s">
        <v>358</v>
      </c>
      <c r="H34" s="52" t="s">
        <v>427</v>
      </c>
      <c r="I34" s="52">
        <v>2</v>
      </c>
      <c r="J34" s="67"/>
      <c r="K34" s="67"/>
      <c r="L34" s="54">
        <f t="shared" si="21"/>
        <v>2</v>
      </c>
      <c r="M34" s="55" t="s">
        <v>69</v>
      </c>
      <c r="N34" s="52" t="s">
        <v>64</v>
      </c>
      <c r="O34" s="56" t="s">
        <v>520</v>
      </c>
      <c r="P34" s="56" t="s">
        <v>521</v>
      </c>
      <c r="Q34" s="57">
        <v>2</v>
      </c>
      <c r="R34" s="57">
        <v>3</v>
      </c>
      <c r="S34" s="58">
        <f t="shared" si="22"/>
        <v>6</v>
      </c>
      <c r="T34" s="59" t="str">
        <f t="shared" si="23"/>
        <v>Medio</v>
      </c>
      <c r="U34" s="57">
        <v>10</v>
      </c>
      <c r="V34" s="57">
        <f t="shared" si="33"/>
        <v>60</v>
      </c>
      <c r="W34" s="60" t="str">
        <f t="shared" si="24"/>
        <v>III</v>
      </c>
      <c r="X34" s="61" t="str">
        <f t="shared" si="25"/>
        <v>Mejorable</v>
      </c>
      <c r="Y34" s="61" t="str">
        <f t="shared" si="26"/>
        <v>Mejorar control existente</v>
      </c>
      <c r="Z34" s="56" t="s">
        <v>64</v>
      </c>
      <c r="AA34" s="56" t="s">
        <v>451</v>
      </c>
      <c r="AB34" s="56" t="s">
        <v>64</v>
      </c>
      <c r="AC34" s="56"/>
      <c r="AD34" s="56" t="s">
        <v>64</v>
      </c>
      <c r="AE34" s="56"/>
      <c r="AF34" s="56" t="s">
        <v>361</v>
      </c>
      <c r="AG34" s="56"/>
      <c r="AH34" s="56" t="s">
        <v>522</v>
      </c>
      <c r="AI34" s="56"/>
      <c r="AJ34" s="64"/>
      <c r="AK34" s="64"/>
      <c r="AL34" s="64"/>
      <c r="AM34" s="57">
        <v>2</v>
      </c>
      <c r="AN34" s="57">
        <v>3</v>
      </c>
      <c r="AO34" s="58">
        <f t="shared" si="27"/>
        <v>6</v>
      </c>
      <c r="AP34" s="59" t="str">
        <f t="shared" si="28"/>
        <v>Medio</v>
      </c>
      <c r="AQ34" s="57">
        <v>10</v>
      </c>
      <c r="AR34" s="57">
        <f t="shared" si="29"/>
        <v>60</v>
      </c>
      <c r="AS34" s="60" t="str">
        <f t="shared" si="30"/>
        <v>III</v>
      </c>
      <c r="AT34" s="61" t="str">
        <f t="shared" si="31"/>
        <v>Mejorable</v>
      </c>
      <c r="AU34" s="61" t="str">
        <f t="shared" si="32"/>
        <v>Mejorar control existente</v>
      </c>
      <c r="AV34" s="38"/>
      <c r="AW34" s="38"/>
      <c r="AX34" s="38"/>
      <c r="AY34" s="38"/>
      <c r="AZ34" s="38"/>
      <c r="BA34" s="38"/>
      <c r="BB34" s="38"/>
      <c r="BC34" s="38"/>
      <c r="BD34" s="38"/>
      <c r="BE34" s="38"/>
      <c r="BF34" s="38"/>
      <c r="BG34" s="38"/>
      <c r="BH34" s="38"/>
      <c r="BI34" s="38"/>
      <c r="BJ34" s="38"/>
      <c r="BK34" s="38"/>
      <c r="BL34" s="38"/>
    </row>
    <row r="35" spans="1:64" s="39" customFormat="1" ht="204.75" customHeight="1" x14ac:dyDescent="0.3">
      <c r="A35" s="69" t="s">
        <v>515</v>
      </c>
      <c r="B35" s="307"/>
      <c r="C35" s="283"/>
      <c r="D35" s="50" t="s">
        <v>63</v>
      </c>
      <c r="E35" s="49" t="s">
        <v>2</v>
      </c>
      <c r="F35" s="51" t="s">
        <v>28</v>
      </c>
      <c r="G35" s="52" t="s">
        <v>428</v>
      </c>
      <c r="H35" s="52" t="s">
        <v>365</v>
      </c>
      <c r="I35" s="52">
        <v>2</v>
      </c>
      <c r="J35" s="67"/>
      <c r="K35" s="67"/>
      <c r="L35" s="54">
        <f t="shared" si="21"/>
        <v>2</v>
      </c>
      <c r="M35" s="55" t="s">
        <v>68</v>
      </c>
      <c r="N35" s="52" t="s">
        <v>64</v>
      </c>
      <c r="O35" s="56" t="s">
        <v>64</v>
      </c>
      <c r="P35" s="56" t="s">
        <v>379</v>
      </c>
      <c r="Q35" s="57">
        <v>2</v>
      </c>
      <c r="R35" s="57">
        <v>3</v>
      </c>
      <c r="S35" s="58">
        <f t="shared" si="22"/>
        <v>6</v>
      </c>
      <c r="T35" s="59" t="str">
        <f t="shared" si="23"/>
        <v>Medio</v>
      </c>
      <c r="U35" s="57">
        <v>10</v>
      </c>
      <c r="V35" s="57">
        <f t="shared" si="33"/>
        <v>60</v>
      </c>
      <c r="W35" s="60" t="str">
        <f t="shared" si="24"/>
        <v>III</v>
      </c>
      <c r="X35" s="61" t="str">
        <f t="shared" si="25"/>
        <v>Mejorable</v>
      </c>
      <c r="Y35" s="61" t="str">
        <f t="shared" si="26"/>
        <v>Mejorar control existente</v>
      </c>
      <c r="Z35" s="56" t="s">
        <v>64</v>
      </c>
      <c r="AA35" s="56" t="s">
        <v>451</v>
      </c>
      <c r="AB35" s="56" t="s">
        <v>64</v>
      </c>
      <c r="AC35" s="56"/>
      <c r="AD35" s="56" t="s">
        <v>64</v>
      </c>
      <c r="AE35" s="56"/>
      <c r="AF35" s="56" t="s">
        <v>542</v>
      </c>
      <c r="AG35" s="56"/>
      <c r="AH35" s="56" t="s">
        <v>522</v>
      </c>
      <c r="AI35" s="56"/>
      <c r="AJ35" s="64"/>
      <c r="AK35" s="64"/>
      <c r="AL35" s="64"/>
      <c r="AM35" s="57">
        <v>2</v>
      </c>
      <c r="AN35" s="57">
        <v>3</v>
      </c>
      <c r="AO35" s="58">
        <f t="shared" si="27"/>
        <v>6</v>
      </c>
      <c r="AP35" s="59" t="str">
        <f t="shared" si="28"/>
        <v>Medio</v>
      </c>
      <c r="AQ35" s="57">
        <v>10</v>
      </c>
      <c r="AR35" s="57">
        <f t="shared" si="29"/>
        <v>60</v>
      </c>
      <c r="AS35" s="60" t="str">
        <f t="shared" si="30"/>
        <v>III</v>
      </c>
      <c r="AT35" s="61" t="str">
        <f t="shared" si="31"/>
        <v>Mejorable</v>
      </c>
      <c r="AU35" s="61" t="str">
        <f t="shared" si="32"/>
        <v>Mejorar control existente</v>
      </c>
      <c r="AV35" s="38"/>
      <c r="AW35" s="38"/>
      <c r="AX35" s="38"/>
      <c r="AY35" s="38"/>
      <c r="AZ35" s="38"/>
      <c r="BA35" s="38"/>
      <c r="BB35" s="38"/>
      <c r="BC35" s="38"/>
      <c r="BD35" s="38"/>
      <c r="BE35" s="38"/>
      <c r="BF35" s="38"/>
      <c r="BG35" s="38"/>
      <c r="BH35" s="38"/>
      <c r="BI35" s="38"/>
      <c r="BJ35" s="38"/>
      <c r="BK35" s="38"/>
      <c r="BL35" s="38"/>
    </row>
    <row r="36" spans="1:64" s="39" customFormat="1" ht="219" customHeight="1" x14ac:dyDescent="0.3">
      <c r="A36" s="69" t="s">
        <v>515</v>
      </c>
      <c r="B36" s="307"/>
      <c r="C36" s="283"/>
      <c r="D36" s="50" t="s">
        <v>63</v>
      </c>
      <c r="E36" s="49" t="s">
        <v>60</v>
      </c>
      <c r="F36" s="51" t="s">
        <v>364</v>
      </c>
      <c r="G36" s="52" t="s">
        <v>359</v>
      </c>
      <c r="H36" s="52" t="s">
        <v>424</v>
      </c>
      <c r="I36" s="52">
        <v>2</v>
      </c>
      <c r="J36" s="67"/>
      <c r="K36" s="67"/>
      <c r="L36" s="54">
        <f t="shared" si="21"/>
        <v>2</v>
      </c>
      <c r="M36" s="55" t="s">
        <v>65</v>
      </c>
      <c r="N36" s="52" t="s">
        <v>64</v>
      </c>
      <c r="O36" s="56" t="s">
        <v>64</v>
      </c>
      <c r="P36" s="56" t="s">
        <v>523</v>
      </c>
      <c r="Q36" s="57">
        <v>2</v>
      </c>
      <c r="R36" s="57">
        <v>3</v>
      </c>
      <c r="S36" s="58">
        <f t="shared" si="22"/>
        <v>6</v>
      </c>
      <c r="T36" s="59" t="str">
        <f t="shared" si="23"/>
        <v>Medio</v>
      </c>
      <c r="U36" s="57">
        <v>10</v>
      </c>
      <c r="V36" s="57">
        <f t="shared" si="33"/>
        <v>60</v>
      </c>
      <c r="W36" s="60" t="str">
        <f t="shared" si="24"/>
        <v>III</v>
      </c>
      <c r="X36" s="61" t="str">
        <f t="shared" si="25"/>
        <v>Mejorable</v>
      </c>
      <c r="Y36" s="61" t="str">
        <f t="shared" si="26"/>
        <v>Mejorar control existente</v>
      </c>
      <c r="Z36" s="56" t="s">
        <v>64</v>
      </c>
      <c r="AA36" s="56" t="s">
        <v>451</v>
      </c>
      <c r="AB36" s="56" t="s">
        <v>64</v>
      </c>
      <c r="AC36" s="56"/>
      <c r="AD36" s="56" t="s">
        <v>64</v>
      </c>
      <c r="AE36" s="56"/>
      <c r="AF36" s="56" t="s">
        <v>507</v>
      </c>
      <c r="AG36" s="56"/>
      <c r="AH36" s="56" t="s">
        <v>64</v>
      </c>
      <c r="AI36" s="56"/>
      <c r="AJ36" s="64"/>
      <c r="AK36" s="64"/>
      <c r="AL36" s="64"/>
      <c r="AM36" s="57">
        <v>2</v>
      </c>
      <c r="AN36" s="57">
        <v>3</v>
      </c>
      <c r="AO36" s="58">
        <f t="shared" si="27"/>
        <v>6</v>
      </c>
      <c r="AP36" s="59" t="str">
        <f t="shared" si="28"/>
        <v>Medio</v>
      </c>
      <c r="AQ36" s="57">
        <v>10</v>
      </c>
      <c r="AR36" s="57">
        <f t="shared" si="29"/>
        <v>60</v>
      </c>
      <c r="AS36" s="60" t="str">
        <f t="shared" si="30"/>
        <v>III</v>
      </c>
      <c r="AT36" s="61" t="str">
        <f t="shared" si="31"/>
        <v>Mejorable</v>
      </c>
      <c r="AU36" s="61" t="str">
        <f t="shared" si="32"/>
        <v>Mejorar control existente</v>
      </c>
      <c r="AV36" s="38"/>
      <c r="AW36" s="38"/>
      <c r="AX36" s="38"/>
      <c r="AY36" s="38"/>
      <c r="AZ36" s="38"/>
      <c r="BA36" s="38"/>
      <c r="BB36" s="38"/>
      <c r="BC36" s="38"/>
      <c r="BD36" s="38"/>
      <c r="BE36" s="38"/>
      <c r="BF36" s="38"/>
      <c r="BG36" s="38"/>
      <c r="BH36" s="38"/>
      <c r="BI36" s="38"/>
      <c r="BJ36" s="38"/>
      <c r="BK36" s="38"/>
      <c r="BL36" s="38"/>
    </row>
    <row r="37" spans="1:64" s="39" customFormat="1" ht="190.5" x14ac:dyDescent="0.3">
      <c r="A37" s="69" t="s">
        <v>515</v>
      </c>
      <c r="B37" s="307"/>
      <c r="C37" s="283"/>
      <c r="D37" s="50" t="s">
        <v>63</v>
      </c>
      <c r="E37" s="49" t="s">
        <v>61</v>
      </c>
      <c r="F37" s="51" t="s">
        <v>362</v>
      </c>
      <c r="G37" s="52" t="s">
        <v>425</v>
      </c>
      <c r="H37" s="52" t="s">
        <v>169</v>
      </c>
      <c r="I37" s="52">
        <v>2</v>
      </c>
      <c r="J37" s="67"/>
      <c r="K37" s="67"/>
      <c r="L37" s="54">
        <f t="shared" si="21"/>
        <v>2</v>
      </c>
      <c r="M37" s="55" t="s">
        <v>73</v>
      </c>
      <c r="N37" s="52" t="s">
        <v>64</v>
      </c>
      <c r="O37" s="56" t="s">
        <v>64</v>
      </c>
      <c r="P37" s="56" t="s">
        <v>367</v>
      </c>
      <c r="Q37" s="57">
        <v>2</v>
      </c>
      <c r="R37" s="57">
        <v>3</v>
      </c>
      <c r="S37" s="58">
        <f t="shared" si="22"/>
        <v>6</v>
      </c>
      <c r="T37" s="59" t="str">
        <f t="shared" si="23"/>
        <v>Medio</v>
      </c>
      <c r="U37" s="57">
        <v>25</v>
      </c>
      <c r="V37" s="57">
        <f t="shared" si="33"/>
        <v>150</v>
      </c>
      <c r="W37" s="60" t="str">
        <f t="shared" si="24"/>
        <v>II</v>
      </c>
      <c r="X37" s="61" t="str">
        <f t="shared" si="25"/>
        <v xml:space="preserve">No Aceptable o Aceptable con control específico  </v>
      </c>
      <c r="Y37" s="61" t="str">
        <f t="shared" si="26"/>
        <v xml:space="preserve">Adoptar medidas de control  </v>
      </c>
      <c r="Z37" s="56" t="s">
        <v>64</v>
      </c>
      <c r="AA37" s="56" t="s">
        <v>451</v>
      </c>
      <c r="AB37" s="56" t="s">
        <v>64</v>
      </c>
      <c r="AC37" s="56"/>
      <c r="AD37" s="56" t="s">
        <v>64</v>
      </c>
      <c r="AE37" s="56"/>
      <c r="AF37" s="56" t="s">
        <v>474</v>
      </c>
      <c r="AG37" s="56"/>
      <c r="AH37" s="56" t="s">
        <v>64</v>
      </c>
      <c r="AI37" s="56"/>
      <c r="AJ37" s="64"/>
      <c r="AK37" s="64"/>
      <c r="AL37" s="64"/>
      <c r="AM37" s="57">
        <v>2</v>
      </c>
      <c r="AN37" s="57">
        <v>3</v>
      </c>
      <c r="AO37" s="58">
        <f t="shared" si="27"/>
        <v>6</v>
      </c>
      <c r="AP37" s="59" t="str">
        <f t="shared" si="28"/>
        <v>Medio</v>
      </c>
      <c r="AQ37" s="57">
        <v>25</v>
      </c>
      <c r="AR37" s="57">
        <f t="shared" si="29"/>
        <v>150</v>
      </c>
      <c r="AS37" s="60" t="str">
        <f t="shared" si="30"/>
        <v>II</v>
      </c>
      <c r="AT37" s="61" t="str">
        <f t="shared" si="31"/>
        <v xml:space="preserve">No Aceptable o Aceptable con control específico  </v>
      </c>
      <c r="AU37" s="61" t="str">
        <f t="shared" si="32"/>
        <v xml:space="preserve">Adoptar medidas de control  </v>
      </c>
      <c r="AV37" s="38"/>
      <c r="AW37" s="38"/>
      <c r="AX37" s="38"/>
      <c r="AY37" s="38"/>
      <c r="AZ37" s="38"/>
      <c r="BA37" s="38"/>
      <c r="BB37" s="38"/>
      <c r="BC37" s="38"/>
      <c r="BD37" s="38"/>
      <c r="BE37" s="38"/>
      <c r="BF37" s="38"/>
      <c r="BG37" s="38"/>
      <c r="BH37" s="38"/>
      <c r="BI37" s="38"/>
      <c r="BJ37" s="38"/>
      <c r="BK37" s="38"/>
      <c r="BL37" s="38"/>
    </row>
    <row r="38" spans="1:64" s="39" customFormat="1" ht="164.25" x14ac:dyDescent="0.3">
      <c r="A38" s="69" t="s">
        <v>515</v>
      </c>
      <c r="B38" s="307"/>
      <c r="C38" s="283"/>
      <c r="D38" s="50" t="s">
        <v>63</v>
      </c>
      <c r="E38" s="49" t="s">
        <v>61</v>
      </c>
      <c r="F38" s="51" t="s">
        <v>37</v>
      </c>
      <c r="G38" s="52" t="s">
        <v>422</v>
      </c>
      <c r="H38" s="52" t="s">
        <v>171</v>
      </c>
      <c r="I38" s="52">
        <v>2</v>
      </c>
      <c r="J38" s="67"/>
      <c r="K38" s="67"/>
      <c r="L38" s="54">
        <f t="shared" si="21"/>
        <v>2</v>
      </c>
      <c r="M38" s="55" t="s">
        <v>68</v>
      </c>
      <c r="N38" s="52" t="s">
        <v>64</v>
      </c>
      <c r="O38" s="56" t="s">
        <v>64</v>
      </c>
      <c r="P38" s="56" t="s">
        <v>367</v>
      </c>
      <c r="Q38" s="57">
        <v>2</v>
      </c>
      <c r="R38" s="57">
        <v>3</v>
      </c>
      <c r="S38" s="58">
        <f t="shared" si="22"/>
        <v>6</v>
      </c>
      <c r="T38" s="59" t="str">
        <f t="shared" si="23"/>
        <v>Medio</v>
      </c>
      <c r="U38" s="57">
        <v>25</v>
      </c>
      <c r="V38" s="57">
        <f t="shared" si="33"/>
        <v>150</v>
      </c>
      <c r="W38" s="60" t="str">
        <f t="shared" si="24"/>
        <v>II</v>
      </c>
      <c r="X38" s="61" t="str">
        <f t="shared" si="25"/>
        <v xml:space="preserve">No Aceptable o Aceptable con control específico  </v>
      </c>
      <c r="Y38" s="61" t="str">
        <f t="shared" si="26"/>
        <v xml:space="preserve">Adoptar medidas de control  </v>
      </c>
      <c r="Z38" s="56" t="s">
        <v>64</v>
      </c>
      <c r="AA38" s="56" t="s">
        <v>451</v>
      </c>
      <c r="AB38" s="56" t="s">
        <v>64</v>
      </c>
      <c r="AC38" s="56"/>
      <c r="AD38" s="56" t="s">
        <v>64</v>
      </c>
      <c r="AE38" s="56"/>
      <c r="AF38" s="56" t="s">
        <v>532</v>
      </c>
      <c r="AG38" s="56"/>
      <c r="AH38" s="56" t="s">
        <v>64</v>
      </c>
      <c r="AI38" s="56"/>
      <c r="AJ38" s="64"/>
      <c r="AK38" s="64"/>
      <c r="AL38" s="64"/>
      <c r="AM38" s="57">
        <v>2</v>
      </c>
      <c r="AN38" s="57">
        <v>3</v>
      </c>
      <c r="AO38" s="58">
        <f t="shared" si="27"/>
        <v>6</v>
      </c>
      <c r="AP38" s="59" t="str">
        <f t="shared" si="28"/>
        <v>Medio</v>
      </c>
      <c r="AQ38" s="57">
        <v>25</v>
      </c>
      <c r="AR38" s="57">
        <f t="shared" si="29"/>
        <v>150</v>
      </c>
      <c r="AS38" s="60" t="str">
        <f t="shared" si="30"/>
        <v>II</v>
      </c>
      <c r="AT38" s="61" t="str">
        <f t="shared" si="31"/>
        <v xml:space="preserve">No Aceptable o Aceptable con control específico  </v>
      </c>
      <c r="AU38" s="61" t="str">
        <f t="shared" si="32"/>
        <v xml:space="preserve">Adoptar medidas de control  </v>
      </c>
      <c r="AV38" s="38"/>
      <c r="AW38" s="38"/>
      <c r="AX38" s="38"/>
      <c r="AY38" s="38"/>
      <c r="AZ38" s="38"/>
      <c r="BA38" s="38"/>
      <c r="BB38" s="38"/>
      <c r="BC38" s="38"/>
      <c r="BD38" s="38"/>
      <c r="BE38" s="38"/>
      <c r="BF38" s="38"/>
      <c r="BG38" s="38"/>
      <c r="BH38" s="38"/>
      <c r="BI38" s="38"/>
      <c r="BJ38" s="38"/>
      <c r="BK38" s="38"/>
      <c r="BL38" s="38"/>
    </row>
    <row r="39" spans="1:64" s="39" customFormat="1" ht="255" customHeight="1" x14ac:dyDescent="0.3">
      <c r="A39" s="69" t="s">
        <v>515</v>
      </c>
      <c r="B39" s="307"/>
      <c r="C39" s="283"/>
      <c r="D39" s="50" t="s">
        <v>63</v>
      </c>
      <c r="E39" s="49" t="s">
        <v>62</v>
      </c>
      <c r="F39" s="51" t="s">
        <v>31</v>
      </c>
      <c r="G39" s="52" t="s">
        <v>368</v>
      </c>
      <c r="H39" s="52" t="s">
        <v>179</v>
      </c>
      <c r="I39" s="52">
        <v>2</v>
      </c>
      <c r="J39" s="67"/>
      <c r="K39" s="67"/>
      <c r="L39" s="54">
        <f t="shared" si="21"/>
        <v>2</v>
      </c>
      <c r="M39" s="55" t="s">
        <v>74</v>
      </c>
      <c r="N39" s="56" t="s">
        <v>64</v>
      </c>
      <c r="O39" s="56" t="s">
        <v>508</v>
      </c>
      <c r="P39" s="56" t="s">
        <v>536</v>
      </c>
      <c r="Q39" s="57">
        <v>2</v>
      </c>
      <c r="R39" s="57">
        <v>3</v>
      </c>
      <c r="S39" s="58">
        <f>Q39*R39</f>
        <v>6</v>
      </c>
      <c r="T39" s="59" t="str">
        <f>IF(S39&lt;=4,"Bajo",IF(S39&lt;=8,"Medio",IF(S39&lt;=20,"Alto",IF(S39&lt;=40,"Muy Alto",IF(S39&lt;=40,"Muy Alto")))))</f>
        <v>Medio</v>
      </c>
      <c r="U39" s="57">
        <v>10</v>
      </c>
      <c r="V39" s="57">
        <f>S39*U39</f>
        <v>60</v>
      </c>
      <c r="W39" s="60" t="str">
        <f>IF(V39&lt;=20,"IV",IF(V39&lt;=120,"III",IF(V39&lt;=500,"II",IF(V39&lt;=4000,"I",IF(V39=4000,"I")))))</f>
        <v>III</v>
      </c>
      <c r="X39" s="61" t="str">
        <f>IF(V39&lt;40,"Aceptable",IF(V39&lt;=120,"Mejorable",IF(V39&lt;=500,"No Aceptable o Aceptable con control específico  ",IF(V39&lt;=4000,"No Aceptable",IF(V39=4000,"No Aceptable")))))</f>
        <v>Mejorable</v>
      </c>
      <c r="Y39" s="61" t="str">
        <f>IF(V39&lt;=20,"No reqiere intervevir",IF(V39&lt;=120,"Mejorar control existente",IF(V39&lt;=500,"Adoptar medidas de control  ",IF(V39&lt;=4000,"Corecion urgente",IF(V39=4000,"Corecion urgente urgente")))))</f>
        <v>Mejorar control existente</v>
      </c>
      <c r="Z39" s="56" t="s">
        <v>64</v>
      </c>
      <c r="AA39" s="56" t="s">
        <v>451</v>
      </c>
      <c r="AB39" s="56" t="s">
        <v>64</v>
      </c>
      <c r="AC39" s="56"/>
      <c r="AD39" s="56" t="s">
        <v>538</v>
      </c>
      <c r="AE39" s="56"/>
      <c r="AF39" s="56" t="s">
        <v>537</v>
      </c>
      <c r="AG39" s="56"/>
      <c r="AH39" s="56" t="s">
        <v>369</v>
      </c>
      <c r="AI39" s="56"/>
      <c r="AJ39" s="64"/>
      <c r="AK39" s="64"/>
      <c r="AL39" s="64"/>
      <c r="AM39" s="57">
        <v>2</v>
      </c>
      <c r="AN39" s="57">
        <v>3</v>
      </c>
      <c r="AO39" s="58">
        <f t="shared" ref="AO39:AO48" si="34">AM39*AN39</f>
        <v>6</v>
      </c>
      <c r="AP39" s="59" t="str">
        <f t="shared" ref="AP39:AP48" si="35">IF(AO39&lt;=4,"Bajo",IF(AO39&lt;=8,"Medio",IF(AO39&lt;=20,"Alto",IF(AO39&lt;=40,"Muy Alto",IF(AO39&lt;=40,"Muy Alto")))))</f>
        <v>Medio</v>
      </c>
      <c r="AQ39" s="57">
        <v>10</v>
      </c>
      <c r="AR39" s="57">
        <f t="shared" ref="AR39:AR48" si="36">AO39*AQ39</f>
        <v>60</v>
      </c>
      <c r="AS39" s="60" t="str">
        <f t="shared" ref="AS39:AS48" si="37">IF(AR39&lt;=20,"IV",IF(AR39&lt;=120,"III",IF(AR39&lt;=500,"II",IF(AR39&lt;=4000,"I",IF(AR39=4000,"I")))))</f>
        <v>III</v>
      </c>
      <c r="AT39" s="61" t="str">
        <f t="shared" ref="AT39:AT48" si="38">IF(AR39&lt;40,"Aceptable",IF(AR39&lt;=120,"Mejorable",IF(AR39&lt;=500,"No Aceptable o Aceptable con control específico  ",IF(AR39&lt;=4000,"No Aceptable",IF(AR39=4000,"No Aceptable")))))</f>
        <v>Mejorable</v>
      </c>
      <c r="AU39" s="61" t="str">
        <f t="shared" ref="AU39:AU48" si="39">IF(AR39&lt;=20,"No reqiere intervevir",IF(AR39&lt;=120,"Mejorar control existente",IF(AR39&lt;=500,"Adoptar medidas de control  ",IF(AR39&lt;=4000,"Corecion urgente",IF(AR39=4000,"Corecion urgente urgente")))))</f>
        <v>Mejorar control existente</v>
      </c>
      <c r="AV39" s="38"/>
      <c r="AW39" s="38"/>
      <c r="AX39" s="38"/>
      <c r="BF39" s="38"/>
      <c r="BG39" s="38"/>
      <c r="BH39" s="38"/>
      <c r="BI39" s="38"/>
      <c r="BJ39" s="38"/>
      <c r="BK39" s="38"/>
      <c r="BL39" s="38"/>
    </row>
    <row r="40" spans="1:64" s="39" customFormat="1" ht="184.5" customHeight="1" x14ac:dyDescent="0.3">
      <c r="A40" s="69" t="s">
        <v>515</v>
      </c>
      <c r="B40" s="307"/>
      <c r="C40" s="283"/>
      <c r="D40" s="50" t="s">
        <v>63</v>
      </c>
      <c r="E40" s="49" t="s">
        <v>62</v>
      </c>
      <c r="F40" s="51" t="s">
        <v>17</v>
      </c>
      <c r="G40" s="52" t="s">
        <v>380</v>
      </c>
      <c r="H40" s="52" t="s">
        <v>179</v>
      </c>
      <c r="I40" s="52">
        <v>2</v>
      </c>
      <c r="J40" s="67"/>
      <c r="K40" s="67"/>
      <c r="L40" s="54">
        <f t="shared" si="21"/>
        <v>2</v>
      </c>
      <c r="M40" s="55" t="s">
        <v>70</v>
      </c>
      <c r="N40" s="52" t="s">
        <v>64</v>
      </c>
      <c r="O40" s="56" t="s">
        <v>64</v>
      </c>
      <c r="P40" s="56" t="s">
        <v>366</v>
      </c>
      <c r="Q40" s="57">
        <v>2</v>
      </c>
      <c r="R40" s="57">
        <v>3</v>
      </c>
      <c r="S40" s="58">
        <f t="shared" si="22"/>
        <v>6</v>
      </c>
      <c r="T40" s="59" t="str">
        <f t="shared" si="23"/>
        <v>Medio</v>
      </c>
      <c r="U40" s="57">
        <v>25</v>
      </c>
      <c r="V40" s="57">
        <f t="shared" si="33"/>
        <v>150</v>
      </c>
      <c r="W40" s="60" t="str">
        <f t="shared" si="24"/>
        <v>II</v>
      </c>
      <c r="X40" s="61" t="str">
        <f t="shared" si="25"/>
        <v xml:space="preserve">No Aceptable o Aceptable con control específico  </v>
      </c>
      <c r="Y40" s="61" t="str">
        <f t="shared" si="26"/>
        <v xml:space="preserve">Adoptar medidas de control  </v>
      </c>
      <c r="Z40" s="56" t="s">
        <v>64</v>
      </c>
      <c r="AA40" s="56" t="s">
        <v>451</v>
      </c>
      <c r="AB40" s="56" t="s">
        <v>64</v>
      </c>
      <c r="AC40" s="56"/>
      <c r="AD40" s="56" t="s">
        <v>64</v>
      </c>
      <c r="AE40" s="56"/>
      <c r="AF40" s="56" t="s">
        <v>539</v>
      </c>
      <c r="AG40" s="56"/>
      <c r="AH40" s="56" t="s">
        <v>370</v>
      </c>
      <c r="AI40" s="56"/>
      <c r="AJ40" s="64"/>
      <c r="AK40" s="64"/>
      <c r="AL40" s="64"/>
      <c r="AM40" s="57">
        <v>2</v>
      </c>
      <c r="AN40" s="57">
        <v>3</v>
      </c>
      <c r="AO40" s="58">
        <f t="shared" si="34"/>
        <v>6</v>
      </c>
      <c r="AP40" s="59" t="str">
        <f t="shared" si="35"/>
        <v>Medio</v>
      </c>
      <c r="AQ40" s="57">
        <v>10</v>
      </c>
      <c r="AR40" s="57">
        <f t="shared" si="36"/>
        <v>60</v>
      </c>
      <c r="AS40" s="60" t="str">
        <f t="shared" si="37"/>
        <v>III</v>
      </c>
      <c r="AT40" s="61" t="str">
        <f t="shared" si="38"/>
        <v>Mejorable</v>
      </c>
      <c r="AU40" s="61" t="str">
        <f t="shared" si="39"/>
        <v>Mejorar control existente</v>
      </c>
      <c r="AV40" s="38"/>
      <c r="AW40" s="38"/>
      <c r="AX40" s="38"/>
      <c r="BF40" s="38"/>
      <c r="BG40" s="38"/>
      <c r="BH40" s="38"/>
      <c r="BI40" s="38"/>
      <c r="BJ40" s="38"/>
      <c r="BK40" s="38"/>
      <c r="BL40" s="38"/>
    </row>
    <row r="41" spans="1:64" s="39" customFormat="1" ht="297.75" customHeight="1" x14ac:dyDescent="0.3">
      <c r="A41" s="69" t="s">
        <v>515</v>
      </c>
      <c r="B41" s="307"/>
      <c r="C41" s="283"/>
      <c r="D41" s="284" t="s">
        <v>63</v>
      </c>
      <c r="E41" s="69" t="s">
        <v>62</v>
      </c>
      <c r="F41" s="51" t="s">
        <v>24</v>
      </c>
      <c r="G41" s="52" t="s">
        <v>356</v>
      </c>
      <c r="H41" s="52" t="s">
        <v>350</v>
      </c>
      <c r="I41" s="52">
        <v>2</v>
      </c>
      <c r="J41" s="67"/>
      <c r="K41" s="67"/>
      <c r="L41" s="54">
        <f t="shared" si="21"/>
        <v>2</v>
      </c>
      <c r="M41" s="55" t="s">
        <v>68</v>
      </c>
      <c r="N41" s="56" t="s">
        <v>477</v>
      </c>
      <c r="O41" s="56" t="s">
        <v>64</v>
      </c>
      <c r="P41" s="56" t="s">
        <v>64</v>
      </c>
      <c r="Q41" s="57">
        <v>2</v>
      </c>
      <c r="R41" s="57">
        <v>2</v>
      </c>
      <c r="S41" s="73">
        <f>Q41*R41</f>
        <v>4</v>
      </c>
      <c r="T41" s="59" t="str">
        <f>IF(S41&lt;=4,"Bajo",IF(S41&lt;=8,"Medio",IF(S41&lt;=20,"Alto",IF(S41&lt;=40,"Muy Alto",IF(S41&lt;=40,"Muy Alto")))))</f>
        <v>Bajo</v>
      </c>
      <c r="U41" s="57">
        <v>25</v>
      </c>
      <c r="V41" s="57">
        <f t="shared" si="33"/>
        <v>100</v>
      </c>
      <c r="W41" s="60" t="str">
        <f t="shared" si="24"/>
        <v>III</v>
      </c>
      <c r="X41" s="61" t="str">
        <f t="shared" si="25"/>
        <v>Mejorable</v>
      </c>
      <c r="Y41" s="61" t="str">
        <f t="shared" si="26"/>
        <v>Mejorar control existente</v>
      </c>
      <c r="Z41" s="56" t="s">
        <v>64</v>
      </c>
      <c r="AA41" s="56" t="s">
        <v>451</v>
      </c>
      <c r="AB41" s="56" t="s">
        <v>64</v>
      </c>
      <c r="AC41" s="56"/>
      <c r="AD41" s="56" t="s">
        <v>534</v>
      </c>
      <c r="AE41" s="56"/>
      <c r="AF41" s="56" t="s">
        <v>535</v>
      </c>
      <c r="AG41" s="56"/>
      <c r="AH41" s="56" t="s">
        <v>64</v>
      </c>
      <c r="AI41" s="56"/>
      <c r="AJ41" s="64"/>
      <c r="AK41" s="64"/>
      <c r="AL41" s="64"/>
      <c r="AM41" s="57">
        <v>2</v>
      </c>
      <c r="AN41" s="57">
        <v>2</v>
      </c>
      <c r="AO41" s="73">
        <f>AM41*AN41</f>
        <v>4</v>
      </c>
      <c r="AP41" s="59" t="str">
        <f>IF(AO41&lt;=4,"Bajo",IF(AO41&lt;=8,"Medio",IF(AO41&lt;=20,"Alto",IF(AO41&lt;=40,"Muy Alto",IF(AO41&lt;=40,"Muy Alto")))))</f>
        <v>Bajo</v>
      </c>
      <c r="AQ41" s="57">
        <v>25</v>
      </c>
      <c r="AR41" s="57">
        <f>AO41*AQ41</f>
        <v>100</v>
      </c>
      <c r="AS41" s="60" t="str">
        <f>IF(AR41&lt;=20,"IV",IF(AR41&lt;=120,"III",IF(AR41&lt;=500,"II",IF(AR41&lt;=4000,"I",IF(AR41=4000,"I")))))</f>
        <v>III</v>
      </c>
      <c r="AT41" s="61" t="str">
        <f>IF(AR41&lt;40,"Aceptable",IF(AR41&lt;=120,"Mejorable",IF(AR41&lt;=500,"No Aceptable o Aceptable con control específico  ",IF(AR41&lt;=4000,"No Aceptable",IF(AR41=4000,"No Aceptable")))))</f>
        <v>Mejorable</v>
      </c>
      <c r="AU41" s="61" t="str">
        <f>IF(AR41&lt;=20,"No reqiere intervevir",IF(AR41&lt;=120,"Mejorar control existente",IF(AR41&lt;=500,"Adoptar medidas de control  ",IF(AR41&lt;=4000,"Corecion urgente",IF(AR41=4000,"Corecion urgente urgente")))))</f>
        <v>Mejorar control existente</v>
      </c>
      <c r="AV41" s="38"/>
      <c r="AW41" s="38"/>
      <c r="AX41" s="38"/>
      <c r="BF41" s="38"/>
      <c r="BG41" s="38"/>
      <c r="BH41" s="38"/>
      <c r="BI41" s="38"/>
      <c r="BJ41" s="38"/>
      <c r="BK41" s="38"/>
      <c r="BL41" s="38"/>
    </row>
    <row r="42" spans="1:64" s="39" customFormat="1" ht="270.75" customHeight="1" x14ac:dyDescent="0.3">
      <c r="A42" s="69" t="s">
        <v>515</v>
      </c>
      <c r="B42" s="307"/>
      <c r="C42" s="283"/>
      <c r="D42" s="284"/>
      <c r="E42" s="69" t="s">
        <v>62</v>
      </c>
      <c r="F42" s="51" t="s">
        <v>38</v>
      </c>
      <c r="G42" s="52" t="s">
        <v>423</v>
      </c>
      <c r="H42" s="52" t="s">
        <v>355</v>
      </c>
      <c r="I42" s="52">
        <v>2</v>
      </c>
      <c r="J42" s="67"/>
      <c r="K42" s="67"/>
      <c r="L42" s="54">
        <f t="shared" si="21"/>
        <v>2</v>
      </c>
      <c r="M42" s="55" t="s">
        <v>65</v>
      </c>
      <c r="N42" s="56" t="s">
        <v>477</v>
      </c>
      <c r="O42" s="56" t="s">
        <v>479</v>
      </c>
      <c r="P42" s="56" t="s">
        <v>478</v>
      </c>
      <c r="Q42" s="57">
        <v>2</v>
      </c>
      <c r="R42" s="57">
        <v>2</v>
      </c>
      <c r="S42" s="73">
        <f>Q42*R42</f>
        <v>4</v>
      </c>
      <c r="T42" s="59" t="str">
        <f>IF(S42&lt;=4,"Bajo",IF(S42&lt;=8,"Medio",IF(S42&lt;=20,"Alto",IF(S42&lt;=40,"Muy Alto",IF(S42&lt;=40,"Muy Alto")))))</f>
        <v>Bajo</v>
      </c>
      <c r="U42" s="57">
        <v>25</v>
      </c>
      <c r="V42" s="57">
        <f t="shared" si="33"/>
        <v>100</v>
      </c>
      <c r="W42" s="60" t="str">
        <f t="shared" si="24"/>
        <v>III</v>
      </c>
      <c r="X42" s="61" t="str">
        <f t="shared" si="25"/>
        <v>Mejorable</v>
      </c>
      <c r="Y42" s="61" t="str">
        <f t="shared" si="26"/>
        <v>Mejorar control existente</v>
      </c>
      <c r="Z42" s="56" t="s">
        <v>64</v>
      </c>
      <c r="AA42" s="56"/>
      <c r="AB42" s="56" t="s">
        <v>64</v>
      </c>
      <c r="AC42" s="56"/>
      <c r="AD42" s="56" t="s">
        <v>64</v>
      </c>
      <c r="AE42" s="56"/>
      <c r="AF42" s="56" t="s">
        <v>480</v>
      </c>
      <c r="AG42" s="56"/>
      <c r="AH42" s="56" t="s">
        <v>64</v>
      </c>
      <c r="AI42" s="56"/>
      <c r="AJ42" s="64"/>
      <c r="AK42" s="64"/>
      <c r="AL42" s="64"/>
      <c r="AM42" s="57">
        <v>2</v>
      </c>
      <c r="AN42" s="57">
        <v>2</v>
      </c>
      <c r="AO42" s="73">
        <f>AM42*AN42</f>
        <v>4</v>
      </c>
      <c r="AP42" s="59" t="str">
        <f>IF(AO42&lt;=4,"Bajo",IF(AO42&lt;=8,"Medio",IF(AO42&lt;=20,"Alto",IF(AO42&lt;=40,"Muy Alto",IF(AO42&lt;=40,"Muy Alto")))))</f>
        <v>Bajo</v>
      </c>
      <c r="AQ42" s="57">
        <v>25</v>
      </c>
      <c r="AR42" s="57">
        <f>AO42*AQ42</f>
        <v>100</v>
      </c>
      <c r="AS42" s="60" t="str">
        <f>IF(AR42&lt;=20,"IV",IF(AR42&lt;=120,"III",IF(AR42&lt;=500,"II",IF(AR42&lt;=4000,"I",IF(AR42=4000,"I")))))</f>
        <v>III</v>
      </c>
      <c r="AT42" s="61" t="str">
        <f>IF(AR42&lt;40,"Aceptable",IF(AR42&lt;=120,"Mejorable",IF(AR42&lt;=500,"No Aceptable o Aceptable con control específico  ",IF(AR42&lt;=4000,"No Aceptable",IF(AR42=4000,"No Aceptable")))))</f>
        <v>Mejorable</v>
      </c>
      <c r="AU42" s="61" t="str">
        <f>IF(AR42&lt;=20,"No reqiere intervevir",IF(AR42&lt;=120,"Mejorar control existente",IF(AR42&lt;=500,"Adoptar medidas de control  ",IF(AR42&lt;=4000,"Corecion urgente",IF(AR42=4000,"Corecion urgente urgente")))))</f>
        <v>Mejorar control existente</v>
      </c>
      <c r="AV42" s="38"/>
      <c r="AW42" s="38"/>
      <c r="AX42" s="38"/>
      <c r="BF42" s="38"/>
      <c r="BG42" s="38"/>
      <c r="BH42" s="38"/>
      <c r="BI42" s="38"/>
      <c r="BJ42" s="38"/>
      <c r="BK42" s="38"/>
      <c r="BL42" s="38"/>
    </row>
    <row r="43" spans="1:64" s="39" customFormat="1" ht="187.5" customHeight="1" x14ac:dyDescent="0.3">
      <c r="A43" s="69" t="s">
        <v>515</v>
      </c>
      <c r="B43" s="308"/>
      <c r="C43" s="283"/>
      <c r="D43" s="284"/>
      <c r="E43" s="69" t="s">
        <v>62</v>
      </c>
      <c r="F43" s="51" t="s">
        <v>48</v>
      </c>
      <c r="G43" s="52" t="s">
        <v>357</v>
      </c>
      <c r="H43" s="52" t="s">
        <v>187</v>
      </c>
      <c r="I43" s="52">
        <v>2</v>
      </c>
      <c r="J43" s="67">
        <v>0</v>
      </c>
      <c r="K43" s="67">
        <v>0</v>
      </c>
      <c r="L43" s="54">
        <f t="shared" si="21"/>
        <v>2</v>
      </c>
      <c r="M43" s="55" t="s">
        <v>75</v>
      </c>
      <c r="N43" s="56" t="s">
        <v>64</v>
      </c>
      <c r="O43" s="56" t="s">
        <v>509</v>
      </c>
      <c r="P43" s="56" t="s">
        <v>64</v>
      </c>
      <c r="Q43" s="57">
        <v>2</v>
      </c>
      <c r="R43" s="57">
        <v>3</v>
      </c>
      <c r="S43" s="73">
        <f>Q43*R43</f>
        <v>6</v>
      </c>
      <c r="T43" s="59" t="str">
        <f>IF(S43&lt;=4,"Bajo",IF(S43&lt;=8,"Medio",IF(S43&lt;=20,"Alto",IF(S43&lt;=40,"Muy Alto",IF(S43&lt;=40,"Muy Alto")))))</f>
        <v>Medio</v>
      </c>
      <c r="U43" s="57">
        <v>25</v>
      </c>
      <c r="V43" s="57">
        <f t="shared" si="33"/>
        <v>150</v>
      </c>
      <c r="W43" s="60" t="str">
        <f t="shared" si="24"/>
        <v>II</v>
      </c>
      <c r="X43" s="61" t="str">
        <f t="shared" si="25"/>
        <v xml:space="preserve">No Aceptable o Aceptable con control específico  </v>
      </c>
      <c r="Y43" s="61" t="str">
        <f t="shared" si="26"/>
        <v xml:space="preserve">Adoptar medidas de control  </v>
      </c>
      <c r="Z43" s="56" t="s">
        <v>64</v>
      </c>
      <c r="AA43" s="56" t="s">
        <v>451</v>
      </c>
      <c r="AB43" s="56" t="s">
        <v>64</v>
      </c>
      <c r="AC43" s="56"/>
      <c r="AD43" s="56" t="s">
        <v>511</v>
      </c>
      <c r="AE43" s="56"/>
      <c r="AF43" s="56" t="s">
        <v>510</v>
      </c>
      <c r="AG43" s="56"/>
      <c r="AH43" s="56" t="s">
        <v>64</v>
      </c>
      <c r="AI43" s="56"/>
      <c r="AJ43" s="64"/>
      <c r="AK43" s="64"/>
      <c r="AL43" s="64"/>
      <c r="AM43" s="57">
        <v>2</v>
      </c>
      <c r="AN43" s="57">
        <v>3</v>
      </c>
      <c r="AO43" s="73">
        <f>AM43*AN43</f>
        <v>6</v>
      </c>
      <c r="AP43" s="59" t="str">
        <f>IF(AO43&lt;=4,"Bajo",IF(AO43&lt;=8,"Medio",IF(AO43&lt;=20,"Alto",IF(AO43&lt;=40,"Muy Alto",IF(AO43&lt;=40,"Muy Alto")))))</f>
        <v>Medio</v>
      </c>
      <c r="AQ43" s="57">
        <v>25</v>
      </c>
      <c r="AR43" s="57">
        <f>AO43*AQ43</f>
        <v>150</v>
      </c>
      <c r="AS43" s="60" t="str">
        <f>IF(AR43&lt;=20,"IV",IF(AR43&lt;=120,"III",IF(AR43&lt;=500,"II",IF(AR43&lt;=4000,"I",IF(AR43=4000,"I")))))</f>
        <v>II</v>
      </c>
      <c r="AT43" s="61" t="str">
        <f>IF(AR43&lt;40,"Aceptable",IF(AR43&lt;=120,"Mejorable",IF(AR43&lt;=500,"No Aceptable o Aceptable con control específico  ",IF(AR43&lt;=4000,"No Aceptable",IF(AR43=4000,"No Aceptable")))))</f>
        <v xml:space="preserve">No Aceptable o Aceptable con control específico  </v>
      </c>
      <c r="AU43" s="61" t="str">
        <f>IF(AR43&lt;=20,"No reqiere intervevir",IF(AR43&lt;=120,"Mejorar control existente",IF(AR43&lt;=500,"Adoptar medidas de control  ",IF(AR43&lt;=4000,"Corecion urgente",IF(AR43=4000,"Corecion urgente urgente")))))</f>
        <v xml:space="preserve">Adoptar medidas de control  </v>
      </c>
      <c r="AV43" s="38"/>
      <c r="AW43" s="38"/>
      <c r="AX43" s="38"/>
      <c r="BF43" s="38"/>
      <c r="BG43" s="38"/>
      <c r="BH43" s="38"/>
      <c r="BI43" s="38"/>
      <c r="BJ43" s="38"/>
      <c r="BK43" s="38"/>
      <c r="BL43" s="38"/>
    </row>
    <row r="44" spans="1:64" s="39" customFormat="1" ht="374.25" customHeight="1" x14ac:dyDescent="0.3">
      <c r="A44" s="69" t="s">
        <v>515</v>
      </c>
      <c r="B44" s="197"/>
      <c r="C44" s="285"/>
      <c r="D44" s="66" t="s">
        <v>63</v>
      </c>
      <c r="E44" s="69" t="s">
        <v>66</v>
      </c>
      <c r="F44" s="51" t="s">
        <v>18</v>
      </c>
      <c r="G44" s="52" t="s">
        <v>147</v>
      </c>
      <c r="H44" s="52" t="s">
        <v>194</v>
      </c>
      <c r="I44" s="52">
        <v>2</v>
      </c>
      <c r="J44" s="67">
        <v>0</v>
      </c>
      <c r="K44" s="67">
        <v>0</v>
      </c>
      <c r="L44" s="54">
        <f t="shared" si="21"/>
        <v>2</v>
      </c>
      <c r="M44" s="55" t="s">
        <v>65</v>
      </c>
      <c r="N44" s="56" t="s">
        <v>64</v>
      </c>
      <c r="O44" s="56" t="s">
        <v>540</v>
      </c>
      <c r="P44" s="56" t="s">
        <v>478</v>
      </c>
      <c r="Q44" s="57">
        <v>2</v>
      </c>
      <c r="R44" s="57">
        <v>2</v>
      </c>
      <c r="S44" s="73">
        <f>Q44*R44</f>
        <v>4</v>
      </c>
      <c r="T44" s="59" t="str">
        <f>IF(S44&lt;=4,"Bajo",IF(S44&lt;=8,"Medio",IF(S44&lt;=20,"Alto",IF(S44&lt;=40,"Muy Alto",IF(S44&lt;=40,"Muy Alto")))))</f>
        <v>Bajo</v>
      </c>
      <c r="U44" s="57">
        <v>25</v>
      </c>
      <c r="V44" s="57">
        <f t="shared" si="33"/>
        <v>100</v>
      </c>
      <c r="W44" s="60" t="str">
        <f t="shared" si="24"/>
        <v>III</v>
      </c>
      <c r="X44" s="61" t="str">
        <f t="shared" si="25"/>
        <v>Mejorable</v>
      </c>
      <c r="Y44" s="61" t="str">
        <f t="shared" si="26"/>
        <v>Mejorar control existente</v>
      </c>
      <c r="Z44" s="56" t="s">
        <v>64</v>
      </c>
      <c r="AA44" s="56" t="s">
        <v>451</v>
      </c>
      <c r="AB44" s="56" t="s">
        <v>64</v>
      </c>
      <c r="AC44" s="56"/>
      <c r="AD44" s="56" t="s">
        <v>64</v>
      </c>
      <c r="AE44" s="56"/>
      <c r="AF44" s="68" t="s">
        <v>513</v>
      </c>
      <c r="AG44" s="56"/>
      <c r="AH44" s="56" t="s">
        <v>64</v>
      </c>
      <c r="AI44" s="56"/>
      <c r="AJ44" s="64"/>
      <c r="AK44" s="64"/>
      <c r="AL44" s="64"/>
      <c r="AM44" s="57">
        <v>2</v>
      </c>
      <c r="AN44" s="57">
        <v>2</v>
      </c>
      <c r="AO44" s="73">
        <f>AM44*AN44</f>
        <v>4</v>
      </c>
      <c r="AP44" s="59" t="str">
        <f>IF(AO44&lt;=4,"Bajo",IF(AO44&lt;=8,"Medio",IF(AO44&lt;=20,"Alto",IF(AO44&lt;=40,"Muy Alto",IF(AO44&lt;=40,"Muy Alto")))))</f>
        <v>Bajo</v>
      </c>
      <c r="AQ44" s="57">
        <v>25</v>
      </c>
      <c r="AR44" s="57">
        <f>AO44*AQ44</f>
        <v>100</v>
      </c>
      <c r="AS44" s="60" t="str">
        <f>IF(AR44&lt;=20,"IV",IF(AR44&lt;=120,"III",IF(AR44&lt;=500,"II",IF(AR44&lt;=4000,"I",IF(AR44=4000,"I")))))</f>
        <v>III</v>
      </c>
      <c r="AT44" s="61" t="str">
        <f>IF(AR44&lt;40,"Aceptable",IF(AR44&lt;=120,"Mejorable",IF(AR44&lt;=500,"No Aceptable o Aceptable con control específico  ",IF(AR44&lt;=4000,"No Aceptable",IF(AR44=4000,"No Aceptable")))))</f>
        <v>Mejorable</v>
      </c>
      <c r="AU44" s="61" t="str">
        <f>IF(AR44&lt;=20,"No reqiere intervevir",IF(AR44&lt;=120,"Mejorar control existente",IF(AR44&lt;=500,"Adoptar medidas de control  ",IF(AR44&lt;=4000,"Corecion urgente",IF(AR44=4000,"Corecion urgente urgente")))))</f>
        <v>Mejorar control existente</v>
      </c>
      <c r="AV44" s="38"/>
      <c r="AW44" s="38"/>
      <c r="AX44" s="38"/>
      <c r="AY44" s="38"/>
      <c r="AZ44" s="38"/>
      <c r="BA44" s="38"/>
      <c r="BB44" s="38"/>
      <c r="BC44" s="38"/>
      <c r="BD44" s="38"/>
      <c r="BE44" s="38"/>
      <c r="BF44" s="38"/>
      <c r="BG44" s="38"/>
      <c r="BH44" s="38"/>
      <c r="BI44" s="38"/>
      <c r="BJ44" s="38"/>
      <c r="BK44" s="38"/>
      <c r="BL44" s="38"/>
    </row>
    <row r="45" spans="1:64" s="39" customFormat="1" ht="7.5" customHeight="1" x14ac:dyDescent="0.3">
      <c r="A45" s="88"/>
      <c r="B45" s="89"/>
      <c r="C45" s="90"/>
      <c r="D45" s="89"/>
      <c r="E45" s="88"/>
      <c r="F45" s="91"/>
      <c r="G45" s="91"/>
      <c r="H45" s="91"/>
      <c r="I45" s="92"/>
      <c r="J45" s="92"/>
      <c r="K45" s="93"/>
      <c r="L45" s="94"/>
      <c r="M45" s="95"/>
      <c r="N45" s="91"/>
      <c r="O45" s="91"/>
      <c r="P45" s="91"/>
      <c r="Q45" s="96"/>
      <c r="R45" s="96"/>
      <c r="S45" s="96"/>
      <c r="T45" s="97"/>
      <c r="U45" s="96"/>
      <c r="V45" s="96"/>
      <c r="W45" s="98"/>
      <c r="X45" s="97"/>
      <c r="Y45" s="97"/>
      <c r="Z45" s="91"/>
      <c r="AA45" s="91"/>
      <c r="AB45" s="91"/>
      <c r="AC45" s="91"/>
      <c r="AD45" s="91"/>
      <c r="AE45" s="91"/>
      <c r="AF45" s="91"/>
      <c r="AG45" s="91"/>
      <c r="AH45" s="91"/>
      <c r="AI45" s="91"/>
      <c r="AJ45" s="99"/>
      <c r="AK45" s="94"/>
      <c r="AL45" s="94"/>
      <c r="AM45" s="96"/>
      <c r="AN45" s="96"/>
      <c r="AO45" s="96"/>
      <c r="AP45" s="97"/>
      <c r="AQ45" s="96"/>
      <c r="AR45" s="96"/>
      <c r="AS45" s="98"/>
      <c r="AT45" s="97"/>
      <c r="AU45" s="97"/>
      <c r="AV45" s="38"/>
      <c r="AW45" s="38"/>
      <c r="AX45" s="38"/>
      <c r="AY45" s="38"/>
      <c r="AZ45" s="38"/>
      <c r="BA45" s="38"/>
      <c r="BB45" s="38"/>
      <c r="BC45" s="38"/>
      <c r="BD45" s="38"/>
      <c r="BE45" s="38"/>
      <c r="BF45" s="38"/>
      <c r="BG45" s="38"/>
      <c r="BH45" s="38"/>
      <c r="BI45" s="38"/>
      <c r="BJ45" s="38"/>
      <c r="BK45" s="38"/>
      <c r="BL45" s="38"/>
    </row>
    <row r="46" spans="1:64" s="39" customFormat="1" ht="255.75" customHeight="1" x14ac:dyDescent="0.3">
      <c r="A46" s="303" t="s">
        <v>383</v>
      </c>
      <c r="B46" s="304" t="s">
        <v>524</v>
      </c>
      <c r="C46" s="304" t="s">
        <v>526</v>
      </c>
      <c r="D46" s="50" t="s">
        <v>64</v>
      </c>
      <c r="E46" s="49" t="s">
        <v>66</v>
      </c>
      <c r="F46" s="51" t="s">
        <v>18</v>
      </c>
      <c r="G46" s="52" t="s">
        <v>147</v>
      </c>
      <c r="H46" s="52" t="s">
        <v>194</v>
      </c>
      <c r="I46" s="52"/>
      <c r="J46" s="67"/>
      <c r="K46" s="67"/>
      <c r="L46" s="54">
        <f t="shared" si="21"/>
        <v>0</v>
      </c>
      <c r="M46" s="55" t="s">
        <v>65</v>
      </c>
      <c r="N46" s="56" t="s">
        <v>64</v>
      </c>
      <c r="O46" s="56" t="s">
        <v>540</v>
      </c>
      <c r="P46" s="56" t="s">
        <v>478</v>
      </c>
      <c r="Q46" s="57">
        <v>2</v>
      </c>
      <c r="R46" s="57">
        <v>2</v>
      </c>
      <c r="S46" s="58">
        <f>Q46*R46</f>
        <v>4</v>
      </c>
      <c r="T46" s="59" t="str">
        <f>IF(S46&lt;=4,"Bajo",IF(S46&lt;=8,"Medio",IF(S46&lt;=20,"Alto",IF(S46&lt;=40,"Muy Alto",IF(S46&lt;=40,"Muy Alto")))))</f>
        <v>Bajo</v>
      </c>
      <c r="U46" s="57">
        <v>25</v>
      </c>
      <c r="V46" s="57">
        <f>S46*U46</f>
        <v>100</v>
      </c>
      <c r="W46" s="60" t="str">
        <f>IF(V46&lt;=20,"IV",IF(V46&lt;=120,"III",IF(V46&lt;=500,"II",IF(V46&lt;=4000,"I",IF(V46=4000,"I")))))</f>
        <v>III</v>
      </c>
      <c r="X46" s="61" t="str">
        <f>IF(V46&lt;40,"Aceptable",IF(V46&lt;=120,"Mejorable",IF(V46&lt;=500,"No Aceptable o Aceptable con control específico  ",IF(V46&lt;=4000,"No Aceptable",IF(V46=4000,"No Aceptable")))))</f>
        <v>Mejorable</v>
      </c>
      <c r="Y46" s="61" t="str">
        <f>IF(V46&lt;=20,"No reqiere intervevir",IF(V46&lt;=120,"Mejorar control existente",IF(V46&lt;=500,"Adoptar medidas de control  ",IF(V46&lt;=4000,"Corecion urgente",IF(V46=4000,"Corecion urgente urgente")))))</f>
        <v>Mejorar control existente</v>
      </c>
      <c r="Z46" s="56" t="s">
        <v>64</v>
      </c>
      <c r="AA46" s="56" t="s">
        <v>451</v>
      </c>
      <c r="AB46" s="56" t="s">
        <v>64</v>
      </c>
      <c r="AC46" s="56"/>
      <c r="AD46" s="56" t="s">
        <v>64</v>
      </c>
      <c r="AE46" s="56"/>
      <c r="AF46" s="68" t="s">
        <v>513</v>
      </c>
      <c r="AG46" s="56"/>
      <c r="AH46" s="56" t="s">
        <v>64</v>
      </c>
      <c r="AI46" s="56"/>
      <c r="AJ46" s="64"/>
      <c r="AK46" s="64"/>
      <c r="AL46" s="64"/>
      <c r="AM46" s="57">
        <v>2</v>
      </c>
      <c r="AN46" s="57">
        <v>2</v>
      </c>
      <c r="AO46" s="58">
        <f t="shared" si="34"/>
        <v>4</v>
      </c>
      <c r="AP46" s="59" t="str">
        <f t="shared" si="35"/>
        <v>Bajo</v>
      </c>
      <c r="AQ46" s="57">
        <v>25</v>
      </c>
      <c r="AR46" s="57">
        <f t="shared" si="36"/>
        <v>100</v>
      </c>
      <c r="AS46" s="60" t="str">
        <f t="shared" si="37"/>
        <v>III</v>
      </c>
      <c r="AT46" s="61" t="str">
        <f t="shared" si="38"/>
        <v>Mejorable</v>
      </c>
      <c r="AU46" s="61" t="str">
        <f t="shared" si="39"/>
        <v>Mejorar control existente</v>
      </c>
      <c r="AV46" s="38"/>
      <c r="AW46" s="38"/>
      <c r="AX46" s="38"/>
      <c r="AY46" s="38"/>
      <c r="AZ46" s="38"/>
      <c r="BA46" s="38"/>
      <c r="BB46" s="38"/>
      <c r="BC46" s="38"/>
      <c r="BD46" s="38"/>
      <c r="BE46" s="38"/>
      <c r="BF46" s="38"/>
      <c r="BG46" s="38"/>
      <c r="BH46" s="38"/>
      <c r="BI46" s="38"/>
      <c r="BJ46" s="38"/>
      <c r="BK46" s="38"/>
      <c r="BL46" s="38"/>
    </row>
    <row r="47" spans="1:64" s="39" customFormat="1" ht="272.25" customHeight="1" x14ac:dyDescent="0.3">
      <c r="A47" s="303"/>
      <c r="B47" s="304"/>
      <c r="C47" s="304"/>
      <c r="D47" s="50" t="s">
        <v>64</v>
      </c>
      <c r="E47" s="305" t="s">
        <v>62</v>
      </c>
      <c r="F47" s="51" t="s">
        <v>31</v>
      </c>
      <c r="G47" s="52" t="s">
        <v>368</v>
      </c>
      <c r="H47" s="52" t="s">
        <v>179</v>
      </c>
      <c r="I47" s="52"/>
      <c r="J47" s="67"/>
      <c r="K47" s="67"/>
      <c r="L47" s="54">
        <f t="shared" si="21"/>
        <v>0</v>
      </c>
      <c r="M47" s="55" t="s">
        <v>65</v>
      </c>
      <c r="N47" s="56" t="s">
        <v>64</v>
      </c>
      <c r="O47" s="56" t="s">
        <v>508</v>
      </c>
      <c r="P47" s="56" t="s">
        <v>64</v>
      </c>
      <c r="Q47" s="57">
        <v>2</v>
      </c>
      <c r="R47" s="57">
        <v>2</v>
      </c>
      <c r="S47" s="58">
        <f>Q47*R47</f>
        <v>4</v>
      </c>
      <c r="T47" s="59" t="str">
        <f>IF(S47&lt;=4,"Bajo",IF(S47&lt;=8,"Medio",IF(S47&lt;=20,"Alto",IF(S47&lt;=40,"Muy Alto",IF(S47&lt;=40,"Muy Alto")))))</f>
        <v>Bajo</v>
      </c>
      <c r="U47" s="57">
        <v>25</v>
      </c>
      <c r="V47" s="57">
        <f>S47*U47</f>
        <v>100</v>
      </c>
      <c r="W47" s="60" t="str">
        <f>IF(V47&lt;=20,"IV",IF(V47&lt;=120,"III",IF(V47&lt;=500,"II",IF(V47&lt;=4000,"I",IF(V47=4000,"I")))))</f>
        <v>III</v>
      </c>
      <c r="X47" s="61" t="str">
        <f>IF(V47&lt;40,"Aceptable",IF(V47&lt;=120,"Mejorable",IF(V47&lt;=500,"No Aceptable o Aceptable con control específico  ",IF(V47&lt;=4000,"No Aceptable",IF(V47=4000,"No Aceptable")))))</f>
        <v>Mejorable</v>
      </c>
      <c r="Y47" s="61" t="str">
        <f>IF(V47&lt;=20,"No reqiere intervevir",IF(V47&lt;=120,"Mejorar control existente",IF(V47&lt;=500,"Adoptar medidas de control  ",IF(V47&lt;=4000,"Corecion urgente",IF(V47=4000,"Corecion urgente urgente")))))</f>
        <v>Mejorar control existente</v>
      </c>
      <c r="Z47" s="56" t="s">
        <v>64</v>
      </c>
      <c r="AA47" s="56" t="s">
        <v>451</v>
      </c>
      <c r="AB47" s="56" t="s">
        <v>64</v>
      </c>
      <c r="AC47" s="56"/>
      <c r="AD47" s="56" t="s">
        <v>538</v>
      </c>
      <c r="AE47" s="56"/>
      <c r="AF47" s="56" t="s">
        <v>537</v>
      </c>
      <c r="AG47" s="56"/>
      <c r="AH47" s="56" t="s">
        <v>64</v>
      </c>
      <c r="AI47" s="56"/>
      <c r="AJ47" s="64"/>
      <c r="AK47" s="64"/>
      <c r="AL47" s="64"/>
      <c r="AM47" s="57">
        <v>2</v>
      </c>
      <c r="AN47" s="57">
        <v>2</v>
      </c>
      <c r="AO47" s="58">
        <f t="shared" si="34"/>
        <v>4</v>
      </c>
      <c r="AP47" s="59" t="str">
        <f t="shared" si="35"/>
        <v>Bajo</v>
      </c>
      <c r="AQ47" s="57">
        <v>25</v>
      </c>
      <c r="AR47" s="57">
        <f t="shared" si="36"/>
        <v>100</v>
      </c>
      <c r="AS47" s="60" t="str">
        <f t="shared" si="37"/>
        <v>III</v>
      </c>
      <c r="AT47" s="61" t="str">
        <f t="shared" si="38"/>
        <v>Mejorable</v>
      </c>
      <c r="AU47" s="61" t="str">
        <f t="shared" si="39"/>
        <v>Mejorar control existente</v>
      </c>
      <c r="AV47" s="38"/>
      <c r="AW47" s="38"/>
      <c r="AX47" s="38"/>
      <c r="AY47" s="38"/>
      <c r="AZ47" s="38"/>
      <c r="BA47" s="38"/>
      <c r="BB47" s="38"/>
      <c r="BC47" s="38"/>
      <c r="BD47" s="38"/>
      <c r="BE47" s="38"/>
      <c r="BF47" s="38"/>
      <c r="BG47" s="38"/>
      <c r="BH47" s="38"/>
      <c r="BI47" s="38"/>
      <c r="BJ47" s="38"/>
      <c r="BK47" s="38"/>
      <c r="BL47" s="38"/>
    </row>
    <row r="48" spans="1:64" s="39" customFormat="1" ht="275.25" customHeight="1" x14ac:dyDescent="0.3">
      <c r="A48" s="303"/>
      <c r="B48" s="304"/>
      <c r="C48" s="304"/>
      <c r="D48" s="50" t="s">
        <v>64</v>
      </c>
      <c r="E48" s="305"/>
      <c r="F48" s="51" t="s">
        <v>38</v>
      </c>
      <c r="G48" s="52" t="s">
        <v>426</v>
      </c>
      <c r="H48" s="52" t="s">
        <v>355</v>
      </c>
      <c r="I48" s="52"/>
      <c r="J48" s="67"/>
      <c r="K48" s="67"/>
      <c r="L48" s="54">
        <f t="shared" si="21"/>
        <v>0</v>
      </c>
      <c r="M48" s="55" t="s">
        <v>65</v>
      </c>
      <c r="N48" s="55"/>
      <c r="O48" s="55"/>
      <c r="P48" s="56" t="s">
        <v>382</v>
      </c>
      <c r="Q48" s="57">
        <v>2</v>
      </c>
      <c r="R48" s="57">
        <v>2</v>
      </c>
      <c r="S48" s="58">
        <f>Q48*R48</f>
        <v>4</v>
      </c>
      <c r="T48" s="59" t="str">
        <f>IF(S48&lt;=4,"Bajo",IF(S48&lt;=8,"Medio",IF(S48&lt;=20,"Alto",IF(S48&lt;=40,"Muy Alto",IF(S48&lt;=40,"Muy Alto")))))</f>
        <v>Bajo</v>
      </c>
      <c r="U48" s="57">
        <v>25</v>
      </c>
      <c r="V48" s="57">
        <f>S48*U48</f>
        <v>100</v>
      </c>
      <c r="W48" s="60" t="str">
        <f>IF(V48&lt;=20,"IV",IF(V48&lt;=120,"III",IF(V48&lt;=500,"II",IF(V48&lt;=4000,"I",IF(V48=4000,"I")))))</f>
        <v>III</v>
      </c>
      <c r="X48" s="61" t="str">
        <f>IF(V48&lt;40,"Aceptable",IF(V48&lt;=120,"Mejorable",IF(V48&lt;=500,"No Aceptable o Aceptable con control específico  ",IF(V48&lt;=4000,"No Aceptable",IF(V48=4000,"No Aceptable")))))</f>
        <v>Mejorable</v>
      </c>
      <c r="Y48" s="61" t="str">
        <f>IF(V48&lt;=20,"No reqiere intervevir",IF(V48&lt;=120,"Mejorar control existente",IF(V48&lt;=500,"Adoptar medidas de control  ",IF(V48&lt;=4000,"Corecion urgente",IF(V48=4000,"Corecion urgente urgente")))))</f>
        <v>Mejorar control existente</v>
      </c>
      <c r="Z48" s="56" t="s">
        <v>64</v>
      </c>
      <c r="AA48" s="56" t="s">
        <v>451</v>
      </c>
      <c r="AB48" s="56" t="s">
        <v>64</v>
      </c>
      <c r="AC48" s="56"/>
      <c r="AD48" s="56" t="s">
        <v>64</v>
      </c>
      <c r="AE48" s="56"/>
      <c r="AF48" s="56" t="s">
        <v>381</v>
      </c>
      <c r="AG48" s="56"/>
      <c r="AH48" s="56" t="s">
        <v>64</v>
      </c>
      <c r="AI48" s="56"/>
      <c r="AJ48" s="64"/>
      <c r="AK48" s="64"/>
      <c r="AL48" s="64"/>
      <c r="AM48" s="57">
        <v>2</v>
      </c>
      <c r="AN48" s="57">
        <v>2</v>
      </c>
      <c r="AO48" s="58">
        <f t="shared" si="34"/>
        <v>4</v>
      </c>
      <c r="AP48" s="59" t="str">
        <f t="shared" si="35"/>
        <v>Bajo</v>
      </c>
      <c r="AQ48" s="57">
        <v>25</v>
      </c>
      <c r="AR48" s="57">
        <f t="shared" si="36"/>
        <v>100</v>
      </c>
      <c r="AS48" s="60" t="str">
        <f t="shared" si="37"/>
        <v>III</v>
      </c>
      <c r="AT48" s="61" t="str">
        <f t="shared" si="38"/>
        <v>Mejorable</v>
      </c>
      <c r="AU48" s="61" t="str">
        <f t="shared" si="39"/>
        <v>Mejorar control existente</v>
      </c>
      <c r="AV48" s="38"/>
      <c r="AW48" s="38"/>
      <c r="AX48" s="38"/>
      <c r="BF48" s="38"/>
      <c r="BG48" s="38"/>
      <c r="BH48" s="38"/>
      <c r="BI48" s="38"/>
      <c r="BJ48" s="38"/>
      <c r="BK48" s="38"/>
      <c r="BL48" s="38"/>
    </row>
    <row r="49" spans="1:64" s="39" customFormat="1" ht="30" customHeight="1" x14ac:dyDescent="0.3">
      <c r="A49" s="267"/>
      <c r="B49" s="267"/>
      <c r="C49" s="70"/>
      <c r="D49" s="71" t="s">
        <v>278</v>
      </c>
      <c r="E49" s="301" t="s">
        <v>313</v>
      </c>
      <c r="F49" s="301"/>
      <c r="G49" s="267" t="s">
        <v>315</v>
      </c>
      <c r="H49" s="267"/>
      <c r="I49" s="267"/>
      <c r="J49" s="267"/>
      <c r="K49" s="267"/>
      <c r="L49" s="267"/>
      <c r="M49" s="267"/>
      <c r="N49" s="70"/>
      <c r="O49" s="70"/>
      <c r="P49" s="302" t="s">
        <v>294</v>
      </c>
      <c r="Q49" s="302"/>
      <c r="R49" s="302"/>
      <c r="S49" s="267" t="s">
        <v>317</v>
      </c>
      <c r="T49" s="267"/>
      <c r="U49" s="267"/>
      <c r="V49" s="267"/>
      <c r="W49" s="267"/>
      <c r="X49" s="72" t="s">
        <v>309</v>
      </c>
      <c r="Y49" s="300" t="s">
        <v>319</v>
      </c>
      <c r="Z49" s="300"/>
      <c r="AA49" s="58"/>
      <c r="AB49" s="300" t="s">
        <v>352</v>
      </c>
      <c r="AC49" s="300"/>
      <c r="AD49" s="300"/>
      <c r="AE49" s="300"/>
      <c r="AF49" s="300"/>
      <c r="AG49" s="300"/>
      <c r="AH49" s="300"/>
      <c r="AI49" s="58"/>
      <c r="AJ49" s="74"/>
      <c r="AK49" s="74"/>
      <c r="AL49" s="74"/>
      <c r="AM49" s="38"/>
      <c r="AN49" s="38"/>
      <c r="AO49" s="267" t="s">
        <v>317</v>
      </c>
      <c r="AP49" s="267"/>
      <c r="AQ49" s="267"/>
      <c r="AR49" s="267"/>
      <c r="AS49" s="267"/>
      <c r="AT49" s="72" t="s">
        <v>309</v>
      </c>
      <c r="AU49" s="38"/>
      <c r="AV49" s="38"/>
      <c r="AW49" s="38"/>
      <c r="AX49" s="38"/>
      <c r="AY49" s="38"/>
      <c r="AZ49" s="38"/>
      <c r="BA49" s="38"/>
      <c r="BB49" s="38"/>
      <c r="BC49" s="38"/>
      <c r="BD49" s="38"/>
      <c r="BE49" s="38"/>
      <c r="BF49" s="38"/>
      <c r="BG49" s="38"/>
      <c r="BH49" s="38"/>
      <c r="BI49" s="38"/>
      <c r="BJ49" s="38"/>
      <c r="BK49" s="38"/>
      <c r="BL49" s="38"/>
    </row>
    <row r="50" spans="1:64" s="39" customFormat="1" ht="170.1" customHeight="1" x14ac:dyDescent="0.3">
      <c r="A50" s="75"/>
      <c r="B50" s="76"/>
      <c r="C50" s="75"/>
      <c r="D50" s="75"/>
      <c r="E50" s="77"/>
      <c r="F50" s="77"/>
      <c r="G50" s="27"/>
      <c r="H50" s="78"/>
      <c r="I50" s="78"/>
      <c r="J50" s="27"/>
      <c r="K50" s="27"/>
      <c r="L50" s="27"/>
      <c r="M50" s="27"/>
      <c r="N50" s="27"/>
      <c r="O50" s="27"/>
      <c r="P50" s="27"/>
      <c r="Q50" s="27"/>
      <c r="R50" s="27"/>
      <c r="S50" s="27"/>
      <c r="T50" s="27"/>
      <c r="U50" s="79"/>
      <c r="V50" s="79"/>
      <c r="W50" s="27"/>
      <c r="X50" s="27"/>
      <c r="Y50" s="27"/>
      <c r="Z50" s="79"/>
      <c r="AA50" s="79"/>
      <c r="AB50" s="79"/>
      <c r="AC50" s="79"/>
      <c r="AD50" s="79"/>
      <c r="AE50" s="79"/>
      <c r="AF50" s="79"/>
      <c r="AG50" s="79"/>
      <c r="AH50" s="79"/>
      <c r="AI50" s="79"/>
      <c r="AJ50" s="38"/>
      <c r="AK50" s="38"/>
      <c r="AL50" s="38"/>
      <c r="AM50" s="27"/>
      <c r="AN50" s="27"/>
      <c r="AO50" s="27"/>
      <c r="AP50" s="27"/>
      <c r="AQ50" s="79"/>
      <c r="AR50" s="79"/>
      <c r="AS50" s="27"/>
      <c r="AT50" s="27"/>
      <c r="AU50" s="27"/>
      <c r="AV50" s="38"/>
      <c r="AW50" s="38"/>
      <c r="AX50" s="38"/>
      <c r="AY50" s="38"/>
      <c r="AZ50" s="38"/>
      <c r="BA50" s="38"/>
      <c r="BB50" s="38"/>
      <c r="BC50" s="38"/>
      <c r="BD50" s="38"/>
      <c r="BE50" s="38"/>
      <c r="BF50" s="38"/>
      <c r="BG50" s="38"/>
      <c r="BH50" s="38"/>
      <c r="BI50" s="38"/>
      <c r="BJ50" s="38"/>
      <c r="BK50" s="38"/>
      <c r="BL50" s="38"/>
    </row>
    <row r="51" spans="1:64" s="39" customFormat="1" ht="170.1" customHeight="1" x14ac:dyDescent="0.3">
      <c r="A51" s="75"/>
      <c r="B51" s="76"/>
      <c r="C51" s="75"/>
      <c r="D51" s="75"/>
      <c r="E51" s="77"/>
      <c r="F51" s="77"/>
      <c r="G51" s="27"/>
      <c r="H51" s="78"/>
      <c r="I51" s="78"/>
      <c r="J51" s="27"/>
      <c r="K51" s="27"/>
      <c r="L51" s="27"/>
      <c r="M51" s="27"/>
      <c r="N51" s="27"/>
      <c r="O51" s="27"/>
      <c r="P51" s="27"/>
      <c r="Q51" s="27"/>
      <c r="R51" s="27"/>
      <c r="S51" s="27"/>
      <c r="T51" s="27"/>
      <c r="U51" s="79"/>
      <c r="V51" s="79"/>
      <c r="W51" s="27"/>
      <c r="X51" s="27"/>
      <c r="Y51" s="27"/>
      <c r="Z51" s="79"/>
      <c r="AA51" s="79"/>
      <c r="AB51" s="79"/>
      <c r="AC51" s="79"/>
      <c r="AD51" s="79"/>
      <c r="AE51" s="79"/>
      <c r="AF51" s="79"/>
      <c r="AG51" s="79"/>
      <c r="AH51" s="79"/>
      <c r="AI51" s="79"/>
      <c r="AJ51" s="38"/>
      <c r="AK51" s="38"/>
      <c r="AL51" s="38"/>
      <c r="AM51" s="27"/>
      <c r="AN51" s="27"/>
      <c r="AO51" s="27"/>
      <c r="AP51" s="27"/>
      <c r="AQ51" s="79"/>
      <c r="AR51" s="79"/>
      <c r="AS51" s="27"/>
      <c r="AT51" s="27"/>
      <c r="AU51" s="27"/>
      <c r="AV51" s="38"/>
      <c r="AW51" s="38"/>
      <c r="AX51" s="38"/>
      <c r="AY51" s="38"/>
      <c r="AZ51" s="38"/>
      <c r="BA51" s="38"/>
      <c r="BB51" s="38"/>
      <c r="BC51" s="38"/>
      <c r="BD51" s="38"/>
      <c r="BE51" s="38"/>
      <c r="BF51" s="38"/>
      <c r="BG51" s="38"/>
      <c r="BH51" s="38"/>
      <c r="BI51" s="38"/>
      <c r="BJ51" s="38"/>
      <c r="BK51" s="38"/>
      <c r="BL51" s="38"/>
    </row>
    <row r="52" spans="1:64" s="39" customFormat="1" ht="170.1" customHeight="1" x14ac:dyDescent="0.3">
      <c r="A52" s="75"/>
      <c r="B52" s="76"/>
      <c r="C52" s="75"/>
      <c r="D52" s="75"/>
      <c r="E52" s="77"/>
      <c r="F52" s="77"/>
      <c r="G52" s="27"/>
      <c r="H52" s="78"/>
      <c r="I52" s="78"/>
      <c r="J52" s="27"/>
      <c r="K52" s="27"/>
      <c r="L52" s="27"/>
      <c r="M52" s="27"/>
      <c r="N52" s="27"/>
      <c r="O52" s="27"/>
      <c r="P52" s="27"/>
      <c r="Q52" s="27"/>
      <c r="R52" s="27"/>
      <c r="S52" s="27"/>
      <c r="T52" s="27"/>
      <c r="U52" s="79"/>
      <c r="V52" s="79"/>
      <c r="W52" s="27"/>
      <c r="X52" s="27"/>
      <c r="Y52" s="27"/>
      <c r="Z52" s="79"/>
      <c r="AA52" s="79"/>
      <c r="AB52" s="79"/>
      <c r="AC52" s="79"/>
      <c r="AD52" s="79"/>
      <c r="AE52" s="79"/>
      <c r="AF52" s="79"/>
      <c r="AG52" s="79"/>
      <c r="AH52" s="79"/>
      <c r="AI52" s="79"/>
      <c r="AJ52" s="38"/>
      <c r="AK52" s="38"/>
      <c r="AL52" s="38"/>
      <c r="AM52" s="27"/>
      <c r="AN52" s="27"/>
      <c r="AO52" s="27"/>
      <c r="AP52" s="27"/>
      <c r="AQ52" s="79"/>
      <c r="AR52" s="79"/>
      <c r="AS52" s="27"/>
      <c r="AT52" s="27"/>
      <c r="AU52" s="27"/>
      <c r="AV52" s="38"/>
      <c r="AW52" s="38"/>
      <c r="AX52" s="38"/>
      <c r="AY52" s="38"/>
      <c r="AZ52" s="38"/>
      <c r="BA52" s="38"/>
      <c r="BB52" s="38"/>
      <c r="BC52" s="38"/>
      <c r="BD52" s="38"/>
      <c r="BE52" s="38"/>
      <c r="BF52" s="38"/>
      <c r="BG52" s="38"/>
      <c r="BH52" s="38"/>
      <c r="BI52" s="38"/>
      <c r="BJ52" s="38"/>
      <c r="BK52" s="38"/>
      <c r="BL52" s="38"/>
    </row>
    <row r="53" spans="1:64" s="39" customFormat="1" ht="170.1" customHeight="1" x14ac:dyDescent="0.3">
      <c r="A53" s="75"/>
      <c r="B53" s="76"/>
      <c r="C53" s="75"/>
      <c r="D53" s="75"/>
      <c r="E53" s="77"/>
      <c r="F53" s="77"/>
      <c r="G53" s="27"/>
      <c r="H53" s="78"/>
      <c r="I53" s="78"/>
      <c r="J53" s="27"/>
      <c r="K53" s="27"/>
      <c r="L53" s="27"/>
      <c r="M53" s="27"/>
      <c r="N53" s="27"/>
      <c r="O53" s="27"/>
      <c r="P53" s="27"/>
      <c r="Q53" s="27"/>
      <c r="R53" s="27"/>
      <c r="S53" s="27"/>
      <c r="T53" s="27"/>
      <c r="U53" s="79"/>
      <c r="V53" s="79"/>
      <c r="W53" s="27"/>
      <c r="X53" s="27"/>
      <c r="Y53" s="27"/>
      <c r="Z53" s="79"/>
      <c r="AA53" s="79"/>
      <c r="AB53" s="79"/>
      <c r="AC53" s="79"/>
      <c r="AD53" s="79"/>
      <c r="AE53" s="79"/>
      <c r="AF53" s="79"/>
      <c r="AG53" s="79"/>
      <c r="AH53" s="79"/>
      <c r="AI53" s="79"/>
      <c r="AJ53" s="38"/>
      <c r="AK53" s="38"/>
      <c r="AL53" s="38"/>
      <c r="AM53" s="27"/>
      <c r="AN53" s="27"/>
      <c r="AO53" s="27"/>
      <c r="AP53" s="27"/>
      <c r="AQ53" s="79"/>
      <c r="AR53" s="79"/>
      <c r="AS53" s="27"/>
      <c r="AT53" s="27"/>
      <c r="AU53" s="27"/>
      <c r="AV53" s="38"/>
      <c r="AW53" s="38"/>
      <c r="AX53" s="38"/>
      <c r="AY53" s="38"/>
      <c r="AZ53" s="38"/>
      <c r="BA53" s="38"/>
      <c r="BB53" s="38"/>
      <c r="BC53" s="38"/>
      <c r="BD53" s="38"/>
      <c r="BE53" s="38"/>
      <c r="BF53" s="38"/>
      <c r="BG53" s="38"/>
      <c r="BH53" s="38"/>
      <c r="BI53" s="38"/>
      <c r="BJ53" s="38"/>
      <c r="BK53" s="38"/>
      <c r="BL53" s="38"/>
    </row>
    <row r="54" spans="1:64" s="39" customFormat="1" ht="170.1" customHeight="1" x14ac:dyDescent="0.3">
      <c r="A54" s="75"/>
      <c r="B54" s="76"/>
      <c r="C54" s="75"/>
      <c r="D54" s="75"/>
      <c r="E54" s="77"/>
      <c r="F54" s="77"/>
      <c r="G54" s="27"/>
      <c r="H54" s="78"/>
      <c r="I54" s="78"/>
      <c r="J54" s="27"/>
      <c r="K54" s="27"/>
      <c r="L54" s="27"/>
      <c r="M54" s="27"/>
      <c r="N54" s="27"/>
      <c r="O54" s="27"/>
      <c r="P54" s="27"/>
      <c r="Q54" s="27"/>
      <c r="R54" s="27"/>
      <c r="S54" s="27"/>
      <c r="T54" s="27"/>
      <c r="U54" s="79"/>
      <c r="V54" s="79"/>
      <c r="W54" s="27"/>
      <c r="X54" s="27"/>
      <c r="Y54" s="27"/>
      <c r="Z54" s="79"/>
      <c r="AA54" s="79"/>
      <c r="AB54" s="79"/>
      <c r="AC54" s="79"/>
      <c r="AD54" s="79"/>
      <c r="AE54" s="79"/>
      <c r="AF54" s="79"/>
      <c r="AG54" s="79"/>
      <c r="AH54" s="79"/>
      <c r="AI54" s="79"/>
      <c r="AJ54" s="38"/>
      <c r="AK54" s="38"/>
      <c r="AL54" s="38"/>
      <c r="AM54" s="27"/>
      <c r="AN54" s="27"/>
      <c r="AO54" s="27"/>
      <c r="AP54" s="27"/>
      <c r="AQ54" s="79"/>
      <c r="AR54" s="79"/>
      <c r="AS54" s="27"/>
      <c r="AT54" s="27"/>
      <c r="AU54" s="27"/>
      <c r="AV54" s="38"/>
      <c r="AW54" s="38"/>
      <c r="AX54" s="38"/>
      <c r="AY54" s="38"/>
      <c r="AZ54" s="38"/>
      <c r="BA54" s="38"/>
      <c r="BB54" s="38"/>
      <c r="BC54" s="38"/>
      <c r="BD54" s="38"/>
      <c r="BE54" s="38"/>
      <c r="BF54" s="38"/>
      <c r="BG54" s="38"/>
      <c r="BH54" s="38"/>
      <c r="BI54" s="38"/>
      <c r="BJ54" s="38"/>
      <c r="BK54" s="38"/>
      <c r="BL54" s="38"/>
    </row>
    <row r="55" spans="1:64" s="39" customFormat="1" ht="170.1" customHeight="1" x14ac:dyDescent="0.3">
      <c r="A55" s="75"/>
      <c r="B55" s="76"/>
      <c r="C55" s="75"/>
      <c r="D55" s="75"/>
      <c r="E55" s="77"/>
      <c r="F55" s="77"/>
      <c r="G55" s="27"/>
      <c r="H55" s="78"/>
      <c r="I55" s="78"/>
      <c r="J55" s="27"/>
      <c r="K55" s="27"/>
      <c r="L55" s="27"/>
      <c r="M55" s="27"/>
      <c r="N55" s="27"/>
      <c r="O55" s="27"/>
      <c r="P55" s="27"/>
      <c r="Q55" s="27"/>
      <c r="R55" s="27"/>
      <c r="S55" s="27"/>
      <c r="T55" s="27"/>
      <c r="U55" s="79"/>
      <c r="V55" s="79"/>
      <c r="W55" s="27"/>
      <c r="X55" s="27"/>
      <c r="Y55" s="27"/>
      <c r="Z55" s="79"/>
      <c r="AA55" s="79"/>
      <c r="AB55" s="79"/>
      <c r="AC55" s="79"/>
      <c r="AD55" s="79"/>
      <c r="AE55" s="79"/>
      <c r="AF55" s="79"/>
      <c r="AG55" s="79"/>
      <c r="AH55" s="79"/>
      <c r="AI55" s="79"/>
      <c r="AJ55" s="38"/>
      <c r="AK55" s="38"/>
      <c r="AL55" s="38"/>
      <c r="AM55" s="27"/>
      <c r="AN55" s="27"/>
      <c r="AO55" s="27"/>
      <c r="AP55" s="27"/>
      <c r="AQ55" s="79"/>
      <c r="AR55" s="79"/>
      <c r="AS55" s="27"/>
      <c r="AT55" s="27"/>
      <c r="AU55" s="27"/>
      <c r="AV55" s="38"/>
      <c r="AW55" s="38"/>
      <c r="AX55" s="38"/>
      <c r="AY55" s="38"/>
      <c r="AZ55" s="38"/>
      <c r="BA55" s="38"/>
      <c r="BB55" s="38"/>
      <c r="BC55" s="38"/>
      <c r="BD55" s="38"/>
      <c r="BE55" s="38"/>
      <c r="BF55" s="38"/>
      <c r="BG55" s="38"/>
      <c r="BH55" s="38"/>
      <c r="BI55" s="38"/>
      <c r="BJ55" s="38"/>
      <c r="BK55" s="38"/>
      <c r="BL55" s="38"/>
    </row>
    <row r="56" spans="1:64" s="39" customFormat="1" ht="170.1" customHeight="1" x14ac:dyDescent="0.3">
      <c r="A56" s="75"/>
      <c r="B56" s="76"/>
      <c r="C56" s="75"/>
      <c r="D56" s="75"/>
      <c r="E56" s="77"/>
      <c r="F56" s="77"/>
      <c r="G56" s="27"/>
      <c r="H56" s="78"/>
      <c r="I56" s="78"/>
      <c r="J56" s="27"/>
      <c r="K56" s="27"/>
      <c r="L56" s="27"/>
      <c r="M56" s="27"/>
      <c r="N56" s="27"/>
      <c r="O56" s="27"/>
      <c r="P56" s="27"/>
      <c r="Q56" s="27"/>
      <c r="R56" s="27"/>
      <c r="S56" s="27"/>
      <c r="T56" s="27"/>
      <c r="U56" s="79"/>
      <c r="V56" s="79"/>
      <c r="W56" s="27"/>
      <c r="X56" s="27"/>
      <c r="Y56" s="27"/>
      <c r="Z56" s="79"/>
      <c r="AA56" s="79"/>
      <c r="AB56" s="79"/>
      <c r="AC56" s="79"/>
      <c r="AD56" s="79"/>
      <c r="AE56" s="79"/>
      <c r="AF56" s="79"/>
      <c r="AG56" s="79"/>
      <c r="AH56" s="79"/>
      <c r="AI56" s="79"/>
      <c r="AJ56" s="38"/>
      <c r="AK56" s="38"/>
      <c r="AL56" s="38"/>
      <c r="AM56" s="27"/>
      <c r="AN56" s="27"/>
      <c r="AO56" s="27"/>
      <c r="AP56" s="27"/>
      <c r="AQ56" s="79"/>
      <c r="AR56" s="79"/>
      <c r="AS56" s="27"/>
      <c r="AT56" s="27"/>
      <c r="AU56" s="27"/>
      <c r="AV56" s="38"/>
      <c r="AW56" s="38"/>
      <c r="AX56" s="38"/>
      <c r="AY56" s="38"/>
      <c r="AZ56" s="38"/>
      <c r="BA56" s="38"/>
      <c r="BB56" s="38"/>
      <c r="BC56" s="38"/>
      <c r="BD56" s="38"/>
      <c r="BE56" s="38"/>
      <c r="BF56" s="38"/>
      <c r="BG56" s="38"/>
      <c r="BH56" s="38"/>
      <c r="BI56" s="38"/>
      <c r="BJ56" s="38"/>
      <c r="BK56" s="38"/>
      <c r="BL56" s="38"/>
    </row>
    <row r="57" spans="1:64" s="39" customFormat="1" ht="170.1" customHeight="1" x14ac:dyDescent="0.3">
      <c r="A57" s="75"/>
      <c r="B57" s="76"/>
      <c r="C57" s="75"/>
      <c r="D57" s="75"/>
      <c r="E57" s="77"/>
      <c r="F57" s="77"/>
      <c r="G57" s="27"/>
      <c r="H57" s="78"/>
      <c r="I57" s="78"/>
      <c r="J57" s="27"/>
      <c r="K57" s="27"/>
      <c r="L57" s="27"/>
      <c r="M57" s="27"/>
      <c r="N57" s="27"/>
      <c r="O57" s="27"/>
      <c r="P57" s="27"/>
      <c r="Q57" s="27"/>
      <c r="R57" s="27"/>
      <c r="S57" s="27"/>
      <c r="T57" s="27"/>
      <c r="U57" s="79"/>
      <c r="V57" s="79"/>
      <c r="W57" s="27"/>
      <c r="X57" s="27"/>
      <c r="Y57" s="27"/>
      <c r="Z57" s="79"/>
      <c r="AA57" s="79"/>
      <c r="AB57" s="79"/>
      <c r="AC57" s="79"/>
      <c r="AD57" s="79"/>
      <c r="AE57" s="79"/>
      <c r="AF57" s="79"/>
      <c r="AG57" s="79"/>
      <c r="AH57" s="79"/>
      <c r="AI57" s="79"/>
      <c r="AJ57" s="38"/>
      <c r="AK57" s="38"/>
      <c r="AL57" s="38"/>
      <c r="AM57" s="27"/>
      <c r="AN57" s="27"/>
      <c r="AO57" s="27"/>
      <c r="AP57" s="27"/>
      <c r="AQ57" s="79"/>
      <c r="AR57" s="79"/>
      <c r="AS57" s="27"/>
      <c r="AT57" s="27"/>
      <c r="AU57" s="27"/>
      <c r="AV57" s="38"/>
      <c r="AW57" s="38"/>
      <c r="AX57" s="38"/>
      <c r="AY57" s="38"/>
      <c r="AZ57" s="38"/>
      <c r="BA57" s="38"/>
      <c r="BB57" s="38"/>
      <c r="BC57" s="38"/>
      <c r="BD57" s="38"/>
      <c r="BE57" s="38"/>
      <c r="BF57" s="38"/>
      <c r="BG57" s="38"/>
      <c r="BH57" s="38"/>
      <c r="BI57" s="38"/>
      <c r="BJ57" s="38"/>
      <c r="BK57" s="38"/>
      <c r="BL57" s="38"/>
    </row>
    <row r="58" spans="1:64" s="39" customFormat="1" ht="170.1" customHeight="1" x14ac:dyDescent="0.3">
      <c r="A58" s="75"/>
      <c r="B58" s="76"/>
      <c r="C58" s="75"/>
      <c r="D58" s="75"/>
      <c r="E58" s="77"/>
      <c r="F58" s="77"/>
      <c r="G58" s="27"/>
      <c r="H58" s="78"/>
      <c r="I58" s="78"/>
      <c r="J58" s="27"/>
      <c r="K58" s="27"/>
      <c r="L58" s="27"/>
      <c r="M58" s="27"/>
      <c r="N58" s="27"/>
      <c r="O58" s="27"/>
      <c r="P58" s="27"/>
      <c r="Q58" s="27"/>
      <c r="R58" s="27"/>
      <c r="S58" s="27"/>
      <c r="T58" s="27"/>
      <c r="U58" s="79"/>
      <c r="V58" s="79"/>
      <c r="W58" s="27"/>
      <c r="X58" s="27"/>
      <c r="Y58" s="27"/>
      <c r="Z58" s="79"/>
      <c r="AA58" s="79"/>
      <c r="AB58" s="79"/>
      <c r="AC58" s="79"/>
      <c r="AD58" s="79"/>
      <c r="AE58" s="79"/>
      <c r="AF58" s="79"/>
      <c r="AG58" s="79"/>
      <c r="AH58" s="79"/>
      <c r="AI58" s="79"/>
      <c r="AJ58" s="38"/>
      <c r="AK58" s="38"/>
      <c r="AL58" s="38"/>
      <c r="AM58" s="27"/>
      <c r="AN58" s="27"/>
      <c r="AO58" s="27"/>
      <c r="AP58" s="27"/>
      <c r="AQ58" s="79"/>
      <c r="AR58" s="79"/>
      <c r="AS58" s="27"/>
      <c r="AT58" s="27"/>
      <c r="AU58" s="27"/>
      <c r="AV58" s="38"/>
      <c r="AW58" s="38"/>
      <c r="AX58" s="38"/>
      <c r="AY58" s="38"/>
      <c r="AZ58" s="38"/>
      <c r="BA58" s="38"/>
      <c r="BB58" s="38"/>
      <c r="BC58" s="38"/>
      <c r="BD58" s="38"/>
      <c r="BE58" s="38"/>
      <c r="BF58" s="38"/>
      <c r="BG58" s="38"/>
      <c r="BH58" s="38"/>
      <c r="BI58" s="38"/>
      <c r="BJ58" s="38"/>
      <c r="BK58" s="38"/>
      <c r="BL58" s="38"/>
    </row>
    <row r="59" spans="1:64" s="39" customFormat="1" ht="170.1" customHeight="1" x14ac:dyDescent="0.3">
      <c r="A59" s="75"/>
      <c r="B59" s="76"/>
      <c r="C59" s="75"/>
      <c r="D59" s="75"/>
      <c r="E59" s="77"/>
      <c r="F59" s="77"/>
      <c r="G59" s="27"/>
      <c r="H59" s="78"/>
      <c r="I59" s="78"/>
      <c r="J59" s="27"/>
      <c r="K59" s="27"/>
      <c r="L59" s="27"/>
      <c r="M59" s="27"/>
      <c r="N59" s="27"/>
      <c r="O59" s="27"/>
      <c r="P59" s="27"/>
      <c r="Q59" s="27"/>
      <c r="R59" s="27"/>
      <c r="S59" s="27"/>
      <c r="T59" s="27"/>
      <c r="U59" s="79"/>
      <c r="V59" s="79"/>
      <c r="W59" s="27"/>
      <c r="X59" s="27"/>
      <c r="Y59" s="27"/>
      <c r="Z59" s="79"/>
      <c r="AA59" s="79"/>
      <c r="AB59" s="79"/>
      <c r="AC59" s="79"/>
      <c r="AD59" s="79"/>
      <c r="AE59" s="79"/>
      <c r="AF59" s="79"/>
      <c r="AG59" s="79"/>
      <c r="AH59" s="79"/>
      <c r="AI59" s="79"/>
      <c r="AJ59" s="38"/>
      <c r="AK59" s="38"/>
      <c r="AL59" s="38"/>
      <c r="AM59" s="27"/>
      <c r="AN59" s="27"/>
      <c r="AO59" s="27"/>
      <c r="AP59" s="27"/>
      <c r="AQ59" s="79"/>
      <c r="AR59" s="79"/>
      <c r="AS59" s="27"/>
      <c r="AT59" s="27"/>
      <c r="AU59" s="27"/>
      <c r="AV59" s="38"/>
      <c r="AW59" s="38"/>
      <c r="AX59" s="38"/>
      <c r="AY59" s="38"/>
      <c r="AZ59" s="38"/>
      <c r="BA59" s="38"/>
      <c r="BB59" s="38"/>
      <c r="BC59" s="38"/>
      <c r="BD59" s="38"/>
      <c r="BE59" s="38"/>
      <c r="BF59" s="38"/>
      <c r="BG59" s="38"/>
      <c r="BH59" s="38"/>
      <c r="BI59" s="38"/>
      <c r="BJ59" s="38"/>
      <c r="BK59" s="38"/>
      <c r="BL59" s="38"/>
    </row>
    <row r="60" spans="1:64" s="39" customFormat="1" ht="170.1" customHeight="1" x14ac:dyDescent="0.3">
      <c r="A60" s="75"/>
      <c r="B60" s="76"/>
      <c r="C60" s="75"/>
      <c r="D60" s="75"/>
      <c r="E60" s="77"/>
      <c r="F60" s="77"/>
      <c r="G60" s="27"/>
      <c r="H60" s="78"/>
      <c r="I60" s="78"/>
      <c r="J60" s="27"/>
      <c r="K60" s="27"/>
      <c r="L60" s="27"/>
      <c r="M60" s="27"/>
      <c r="N60" s="27"/>
      <c r="O60" s="27"/>
      <c r="P60" s="27"/>
      <c r="Q60" s="27"/>
      <c r="R60" s="27"/>
      <c r="S60" s="27"/>
      <c r="T60" s="27"/>
      <c r="U60" s="79"/>
      <c r="V60" s="79"/>
      <c r="W60" s="27"/>
      <c r="X60" s="27"/>
      <c r="Y60" s="27"/>
      <c r="Z60" s="79"/>
      <c r="AA60" s="79"/>
      <c r="AB60" s="79"/>
      <c r="AC60" s="79"/>
      <c r="AD60" s="79"/>
      <c r="AE60" s="79"/>
      <c r="AF60" s="79"/>
      <c r="AG60" s="79"/>
      <c r="AH60" s="79"/>
      <c r="AI60" s="79"/>
      <c r="AJ60" s="38"/>
      <c r="AK60" s="38"/>
      <c r="AL60" s="38"/>
      <c r="AM60" s="27"/>
      <c r="AN60" s="27"/>
      <c r="AO60" s="27"/>
      <c r="AP60" s="27"/>
      <c r="AQ60" s="79"/>
      <c r="AR60" s="79"/>
      <c r="AS60" s="27"/>
      <c r="AT60" s="27"/>
      <c r="AU60" s="27"/>
      <c r="AV60" s="38"/>
      <c r="AW60" s="38"/>
      <c r="AX60" s="38"/>
      <c r="AY60" s="38"/>
      <c r="AZ60" s="38"/>
      <c r="BA60" s="38"/>
      <c r="BB60" s="38"/>
      <c r="BC60" s="38"/>
      <c r="BD60" s="38"/>
      <c r="BE60" s="38"/>
      <c r="BF60" s="38"/>
      <c r="BG60" s="38"/>
      <c r="BH60" s="38"/>
      <c r="BI60" s="38"/>
      <c r="BJ60" s="38"/>
      <c r="BK60" s="38"/>
      <c r="BL60" s="38"/>
    </row>
    <row r="61" spans="1:64" s="39" customFormat="1" ht="170.1" customHeight="1" x14ac:dyDescent="0.3">
      <c r="A61" s="75"/>
      <c r="B61" s="76"/>
      <c r="C61" s="75"/>
      <c r="D61" s="75"/>
      <c r="E61" s="77"/>
      <c r="F61" s="77"/>
      <c r="G61" s="27"/>
      <c r="H61" s="78"/>
      <c r="I61" s="78"/>
      <c r="J61" s="27"/>
      <c r="K61" s="27"/>
      <c r="L61" s="27"/>
      <c r="M61" s="27"/>
      <c r="N61" s="27"/>
      <c r="O61" s="27"/>
      <c r="P61" s="27"/>
      <c r="Q61" s="27"/>
      <c r="R61" s="27"/>
      <c r="S61" s="27"/>
      <c r="T61" s="27"/>
      <c r="U61" s="79"/>
      <c r="V61" s="79"/>
      <c r="W61" s="27"/>
      <c r="X61" s="27"/>
      <c r="Y61" s="27"/>
      <c r="Z61" s="79"/>
      <c r="AA61" s="79"/>
      <c r="AB61" s="79"/>
      <c r="AC61" s="79"/>
      <c r="AD61" s="79"/>
      <c r="AE61" s="79"/>
      <c r="AF61" s="79"/>
      <c r="AG61" s="79"/>
      <c r="AH61" s="79"/>
      <c r="AI61" s="79"/>
      <c r="AJ61" s="38"/>
      <c r="AK61" s="38"/>
      <c r="AL61" s="38"/>
      <c r="AM61" s="27"/>
      <c r="AN61" s="27"/>
      <c r="AO61" s="27"/>
      <c r="AP61" s="27"/>
      <c r="AQ61" s="79"/>
      <c r="AR61" s="79"/>
      <c r="AS61" s="27"/>
      <c r="AT61" s="27"/>
      <c r="AU61" s="27"/>
      <c r="AV61" s="38"/>
      <c r="AW61" s="38"/>
      <c r="AX61" s="38"/>
      <c r="AY61" s="38"/>
      <c r="AZ61" s="38"/>
      <c r="BA61" s="38"/>
      <c r="BB61" s="38"/>
      <c r="BC61" s="38"/>
      <c r="BD61" s="38"/>
      <c r="BE61" s="38"/>
      <c r="BF61" s="38"/>
      <c r="BG61" s="38"/>
      <c r="BH61" s="38"/>
      <c r="BI61" s="38"/>
      <c r="BJ61" s="38"/>
      <c r="BK61" s="38"/>
      <c r="BL61" s="38"/>
    </row>
    <row r="62" spans="1:64" s="39" customFormat="1" ht="170.1" customHeight="1" x14ac:dyDescent="0.3">
      <c r="A62" s="75"/>
      <c r="B62" s="76"/>
      <c r="C62" s="75"/>
      <c r="D62" s="75"/>
      <c r="E62" s="77"/>
      <c r="F62" s="77"/>
      <c r="G62" s="27"/>
      <c r="H62" s="78"/>
      <c r="I62" s="78"/>
      <c r="J62" s="27"/>
      <c r="K62" s="27"/>
      <c r="L62" s="27"/>
      <c r="M62" s="27"/>
      <c r="N62" s="27"/>
      <c r="O62" s="27"/>
      <c r="P62" s="27"/>
      <c r="Q62" s="27"/>
      <c r="R62" s="27"/>
      <c r="S62" s="27"/>
      <c r="T62" s="27"/>
      <c r="U62" s="79"/>
      <c r="V62" s="79"/>
      <c r="W62" s="27"/>
      <c r="X62" s="27"/>
      <c r="Y62" s="27"/>
      <c r="Z62" s="79"/>
      <c r="AA62" s="79"/>
      <c r="AB62" s="79"/>
      <c r="AC62" s="79"/>
      <c r="AD62" s="79"/>
      <c r="AE62" s="79"/>
      <c r="AF62" s="79"/>
      <c r="AG62" s="79"/>
      <c r="AH62" s="79"/>
      <c r="AI62" s="79"/>
      <c r="AJ62" s="38"/>
      <c r="AK62" s="38"/>
      <c r="AL62" s="38"/>
      <c r="AM62" s="27"/>
      <c r="AN62" s="27"/>
      <c r="AO62" s="27"/>
      <c r="AP62" s="27"/>
      <c r="AQ62" s="79"/>
      <c r="AR62" s="79"/>
      <c r="AS62" s="27"/>
      <c r="AT62" s="27"/>
      <c r="AU62" s="27"/>
      <c r="AV62" s="38"/>
      <c r="AW62" s="38"/>
      <c r="AX62" s="38"/>
      <c r="AY62" s="38"/>
      <c r="AZ62" s="38"/>
      <c r="BA62" s="38"/>
      <c r="BB62" s="38"/>
      <c r="BC62" s="38"/>
      <c r="BD62" s="38"/>
      <c r="BE62" s="38"/>
      <c r="BF62" s="38"/>
      <c r="BG62" s="38"/>
      <c r="BH62" s="38"/>
      <c r="BI62" s="38"/>
      <c r="BJ62" s="38"/>
      <c r="BK62" s="38"/>
      <c r="BL62" s="38"/>
    </row>
    <row r="63" spans="1:64" s="39" customFormat="1" ht="170.1" customHeight="1" x14ac:dyDescent="0.3">
      <c r="A63" s="75"/>
      <c r="B63" s="76"/>
      <c r="C63" s="75"/>
      <c r="D63" s="75"/>
      <c r="E63" s="77"/>
      <c r="F63" s="77"/>
      <c r="G63" s="27"/>
      <c r="H63" s="78"/>
      <c r="I63" s="78"/>
      <c r="J63" s="27"/>
      <c r="K63" s="27"/>
      <c r="L63" s="27"/>
      <c r="M63" s="27"/>
      <c r="N63" s="27"/>
      <c r="O63" s="27"/>
      <c r="P63" s="27"/>
      <c r="Q63" s="27"/>
      <c r="R63" s="27"/>
      <c r="S63" s="27"/>
      <c r="T63" s="27"/>
      <c r="U63" s="79"/>
      <c r="V63" s="79"/>
      <c r="W63" s="27"/>
      <c r="X63" s="27"/>
      <c r="Y63" s="27"/>
      <c r="Z63" s="79"/>
      <c r="AA63" s="79"/>
      <c r="AB63" s="79"/>
      <c r="AC63" s="79"/>
      <c r="AD63" s="79"/>
      <c r="AE63" s="79"/>
      <c r="AF63" s="79"/>
      <c r="AG63" s="79"/>
      <c r="AH63" s="79"/>
      <c r="AI63" s="79"/>
      <c r="AJ63" s="38"/>
      <c r="AK63" s="38"/>
      <c r="AL63" s="38"/>
      <c r="AM63" s="27"/>
      <c r="AN63" s="27"/>
      <c r="AO63" s="27"/>
      <c r="AP63" s="27"/>
      <c r="AQ63" s="79"/>
      <c r="AR63" s="79"/>
      <c r="AS63" s="27"/>
      <c r="AT63" s="27"/>
      <c r="AU63" s="27"/>
      <c r="AV63" s="38"/>
      <c r="AW63" s="38"/>
      <c r="AX63" s="38"/>
      <c r="AY63" s="38"/>
      <c r="AZ63" s="38"/>
      <c r="BA63" s="38"/>
      <c r="BB63" s="38"/>
      <c r="BC63" s="38"/>
      <c r="BD63" s="38"/>
      <c r="BE63" s="38"/>
      <c r="BF63" s="38"/>
      <c r="BG63" s="38"/>
      <c r="BH63" s="38"/>
      <c r="BI63" s="38"/>
      <c r="BJ63" s="38"/>
      <c r="BK63" s="38"/>
      <c r="BL63" s="38"/>
    </row>
    <row r="64" spans="1:64" s="39" customFormat="1" ht="170.1" customHeight="1" x14ac:dyDescent="0.3">
      <c r="A64" s="75"/>
      <c r="B64" s="76"/>
      <c r="C64" s="75"/>
      <c r="D64" s="75"/>
      <c r="E64" s="77"/>
      <c r="F64" s="77"/>
      <c r="G64" s="27"/>
      <c r="H64" s="78"/>
      <c r="I64" s="78"/>
      <c r="J64" s="27"/>
      <c r="K64" s="27"/>
      <c r="L64" s="27"/>
      <c r="M64" s="27"/>
      <c r="N64" s="27"/>
      <c r="O64" s="27"/>
      <c r="P64" s="27"/>
      <c r="Q64" s="27"/>
      <c r="R64" s="27"/>
      <c r="S64" s="27"/>
      <c r="T64" s="27"/>
      <c r="U64" s="79"/>
      <c r="V64" s="79"/>
      <c r="W64" s="27"/>
      <c r="X64" s="27"/>
      <c r="Y64" s="27"/>
      <c r="Z64" s="79"/>
      <c r="AA64" s="79"/>
      <c r="AB64" s="79"/>
      <c r="AC64" s="79"/>
      <c r="AD64" s="79"/>
      <c r="AE64" s="79"/>
      <c r="AF64" s="79"/>
      <c r="AG64" s="79"/>
      <c r="AH64" s="79"/>
      <c r="AI64" s="79"/>
      <c r="AJ64" s="38"/>
      <c r="AK64" s="38"/>
      <c r="AL64" s="38"/>
      <c r="AM64" s="27"/>
      <c r="AN64" s="27"/>
      <c r="AO64" s="27"/>
      <c r="AP64" s="27"/>
      <c r="AQ64" s="79"/>
      <c r="AR64" s="79"/>
      <c r="AS64" s="27"/>
      <c r="AT64" s="27"/>
      <c r="AU64" s="27"/>
      <c r="AV64" s="38"/>
      <c r="AW64" s="38"/>
      <c r="AX64" s="38"/>
      <c r="AY64" s="38"/>
      <c r="AZ64" s="38"/>
      <c r="BA64" s="38"/>
      <c r="BB64" s="38"/>
      <c r="BC64" s="38"/>
      <c r="BD64" s="38"/>
      <c r="BE64" s="38"/>
      <c r="BF64" s="38"/>
      <c r="BG64" s="38"/>
      <c r="BH64" s="38"/>
      <c r="BI64" s="38"/>
      <c r="BJ64" s="38"/>
      <c r="BK64" s="38"/>
      <c r="BL64" s="38"/>
    </row>
    <row r="65" spans="1:64" s="39" customFormat="1" ht="170.1" customHeight="1" x14ac:dyDescent="0.3">
      <c r="A65" s="75"/>
      <c r="B65" s="76"/>
      <c r="C65" s="75"/>
      <c r="D65" s="75"/>
      <c r="E65" s="77"/>
      <c r="F65" s="77"/>
      <c r="G65" s="27"/>
      <c r="H65" s="78"/>
      <c r="I65" s="78"/>
      <c r="J65" s="27"/>
      <c r="K65" s="27"/>
      <c r="L65" s="27"/>
      <c r="M65" s="27"/>
      <c r="N65" s="27"/>
      <c r="O65" s="27"/>
      <c r="P65" s="27"/>
      <c r="Q65" s="27"/>
      <c r="R65" s="27"/>
      <c r="S65" s="27"/>
      <c r="T65" s="27"/>
      <c r="U65" s="79"/>
      <c r="V65" s="79"/>
      <c r="W65" s="27"/>
      <c r="X65" s="27"/>
      <c r="Y65" s="27"/>
      <c r="Z65" s="79"/>
      <c r="AA65" s="79"/>
      <c r="AB65" s="79"/>
      <c r="AC65" s="79"/>
      <c r="AD65" s="79"/>
      <c r="AE65" s="79"/>
      <c r="AF65" s="79"/>
      <c r="AG65" s="79"/>
      <c r="AH65" s="79"/>
      <c r="AI65" s="79"/>
      <c r="AJ65" s="38"/>
      <c r="AK65" s="38"/>
      <c r="AL65" s="38"/>
      <c r="AM65" s="27"/>
      <c r="AN65" s="27"/>
      <c r="AO65" s="27"/>
      <c r="AP65" s="27"/>
      <c r="AQ65" s="79"/>
      <c r="AR65" s="79"/>
      <c r="AS65" s="27"/>
      <c r="AT65" s="27"/>
      <c r="AU65" s="27"/>
      <c r="AV65" s="38"/>
      <c r="AW65" s="38"/>
      <c r="AX65" s="38"/>
      <c r="AY65" s="38"/>
      <c r="AZ65" s="38"/>
      <c r="BA65" s="38"/>
      <c r="BB65" s="38"/>
      <c r="BC65" s="38"/>
      <c r="BD65" s="38"/>
      <c r="BE65" s="38"/>
      <c r="BF65" s="38"/>
      <c r="BG65" s="38"/>
      <c r="BH65" s="38"/>
      <c r="BI65" s="38"/>
      <c r="BJ65" s="38"/>
      <c r="BK65" s="38"/>
      <c r="BL65" s="38"/>
    </row>
    <row r="66" spans="1:64" s="39" customFormat="1" ht="170.1" customHeight="1" x14ac:dyDescent="0.3">
      <c r="A66" s="75"/>
      <c r="B66" s="76"/>
      <c r="C66" s="75"/>
      <c r="D66" s="75"/>
      <c r="E66" s="77"/>
      <c r="F66" s="77"/>
      <c r="G66" s="27"/>
      <c r="H66" s="78"/>
      <c r="I66" s="78"/>
      <c r="J66" s="27"/>
      <c r="K66" s="27"/>
      <c r="L66" s="27"/>
      <c r="M66" s="27"/>
      <c r="N66" s="27"/>
      <c r="O66" s="27"/>
      <c r="P66" s="27"/>
      <c r="Q66" s="27"/>
      <c r="R66" s="27"/>
      <c r="S66" s="27"/>
      <c r="T66" s="27"/>
      <c r="U66" s="79"/>
      <c r="V66" s="79"/>
      <c r="W66" s="27"/>
      <c r="X66" s="27"/>
      <c r="Y66" s="27"/>
      <c r="Z66" s="79"/>
      <c r="AA66" s="79"/>
      <c r="AB66" s="79"/>
      <c r="AC66" s="79"/>
      <c r="AD66" s="79"/>
      <c r="AE66" s="79"/>
      <c r="AF66" s="79"/>
      <c r="AG66" s="79"/>
      <c r="AH66" s="79"/>
      <c r="AI66" s="79"/>
      <c r="AJ66" s="38"/>
      <c r="AK66" s="38"/>
      <c r="AL66" s="38"/>
      <c r="AM66" s="27"/>
      <c r="AN66" s="27"/>
      <c r="AO66" s="27"/>
      <c r="AP66" s="27"/>
      <c r="AQ66" s="79"/>
      <c r="AR66" s="79"/>
      <c r="AS66" s="27"/>
      <c r="AT66" s="27"/>
      <c r="AU66" s="27"/>
      <c r="AV66" s="38"/>
      <c r="AW66" s="38"/>
      <c r="AX66" s="38"/>
      <c r="AY66" s="38"/>
      <c r="AZ66" s="38"/>
      <c r="BA66" s="38"/>
      <c r="BB66" s="38"/>
      <c r="BC66" s="38"/>
      <c r="BD66" s="38"/>
      <c r="BE66" s="38"/>
      <c r="BF66" s="38"/>
      <c r="BG66" s="38"/>
      <c r="BH66" s="38"/>
      <c r="BI66" s="38"/>
      <c r="BJ66" s="38"/>
      <c r="BK66" s="38"/>
      <c r="BL66" s="38"/>
    </row>
    <row r="67" spans="1:64" s="39" customFormat="1" ht="170.1" customHeight="1" x14ac:dyDescent="0.3">
      <c r="A67" s="75"/>
      <c r="B67" s="76"/>
      <c r="C67" s="75"/>
      <c r="D67" s="75"/>
      <c r="E67" s="77"/>
      <c r="F67" s="77"/>
      <c r="G67" s="27"/>
      <c r="H67" s="78"/>
      <c r="I67" s="78"/>
      <c r="J67" s="27"/>
      <c r="K67" s="27"/>
      <c r="L67" s="27"/>
      <c r="M67" s="27"/>
      <c r="N67" s="27"/>
      <c r="O67" s="27"/>
      <c r="P67" s="27"/>
      <c r="Q67" s="27"/>
      <c r="R67" s="27"/>
      <c r="S67" s="27"/>
      <c r="T67" s="27"/>
      <c r="U67" s="79"/>
      <c r="V67" s="79"/>
      <c r="W67" s="27"/>
      <c r="X67" s="27"/>
      <c r="Y67" s="27"/>
      <c r="Z67" s="79"/>
      <c r="AA67" s="79"/>
      <c r="AB67" s="79"/>
      <c r="AC67" s="79"/>
      <c r="AD67" s="79"/>
      <c r="AE67" s="79"/>
      <c r="AF67" s="79"/>
      <c r="AG67" s="79"/>
      <c r="AH67" s="79"/>
      <c r="AI67" s="79"/>
      <c r="AJ67" s="38"/>
      <c r="AK67" s="38"/>
      <c r="AL67" s="38"/>
      <c r="AM67" s="27"/>
      <c r="AN67" s="27"/>
      <c r="AO67" s="27"/>
      <c r="AP67" s="27"/>
      <c r="AQ67" s="79"/>
      <c r="AR67" s="79"/>
      <c r="AS67" s="27"/>
      <c r="AT67" s="27"/>
      <c r="AU67" s="27"/>
      <c r="AV67" s="38"/>
      <c r="AW67" s="38"/>
      <c r="AX67" s="38"/>
      <c r="AY67" s="38"/>
      <c r="AZ67" s="38"/>
      <c r="BA67" s="38"/>
      <c r="BB67" s="38"/>
      <c r="BC67" s="38"/>
      <c r="BD67" s="38"/>
      <c r="BE67" s="38"/>
      <c r="BF67" s="38"/>
      <c r="BG67" s="38"/>
      <c r="BH67" s="38"/>
      <c r="BI67" s="38"/>
      <c r="BJ67" s="38"/>
      <c r="BK67" s="38"/>
      <c r="BL67" s="38"/>
    </row>
    <row r="68" spans="1:64" s="39" customFormat="1" ht="170.1" customHeight="1" x14ac:dyDescent="0.3">
      <c r="A68" s="75"/>
      <c r="B68" s="76"/>
      <c r="C68" s="75"/>
      <c r="D68" s="75"/>
      <c r="E68" s="77"/>
      <c r="F68" s="77"/>
      <c r="G68" s="27"/>
      <c r="H68" s="78"/>
      <c r="I68" s="78"/>
      <c r="J68" s="27"/>
      <c r="K68" s="27"/>
      <c r="L68" s="27"/>
      <c r="M68" s="27"/>
      <c r="N68" s="27"/>
      <c r="O68" s="27"/>
      <c r="P68" s="27"/>
      <c r="Q68" s="27"/>
      <c r="R68" s="27"/>
      <c r="S68" s="27"/>
      <c r="T68" s="27"/>
      <c r="U68" s="79"/>
      <c r="V68" s="79"/>
      <c r="W68" s="27"/>
      <c r="X68" s="27"/>
      <c r="Y68" s="27"/>
      <c r="Z68" s="79"/>
      <c r="AA68" s="79"/>
      <c r="AB68" s="79"/>
      <c r="AC68" s="79"/>
      <c r="AD68" s="79"/>
      <c r="AE68" s="79"/>
      <c r="AF68" s="79"/>
      <c r="AG68" s="79"/>
      <c r="AH68" s="79"/>
      <c r="AI68" s="79"/>
      <c r="AJ68" s="38"/>
      <c r="AK68" s="38"/>
      <c r="AL68" s="38"/>
      <c r="AM68" s="27"/>
      <c r="AN68" s="27"/>
      <c r="AO68" s="27"/>
      <c r="AP68" s="27"/>
      <c r="AQ68" s="79"/>
      <c r="AR68" s="79"/>
      <c r="AS68" s="27"/>
      <c r="AT68" s="27"/>
      <c r="AU68" s="27"/>
      <c r="AV68" s="38"/>
      <c r="AW68" s="38"/>
      <c r="AX68" s="38"/>
      <c r="AY68" s="38"/>
      <c r="AZ68" s="38"/>
      <c r="BA68" s="38"/>
      <c r="BB68" s="38"/>
      <c r="BC68" s="38"/>
      <c r="BD68" s="38"/>
      <c r="BE68" s="38"/>
      <c r="BF68" s="38"/>
      <c r="BG68" s="38"/>
      <c r="BH68" s="38"/>
      <c r="BI68" s="38"/>
      <c r="BJ68" s="38"/>
      <c r="BK68" s="38"/>
      <c r="BL68" s="38"/>
    </row>
    <row r="69" spans="1:64" s="39" customFormat="1" ht="170.1" customHeight="1" x14ac:dyDescent="0.3">
      <c r="A69" s="75"/>
      <c r="B69" s="76"/>
      <c r="C69" s="75"/>
      <c r="D69" s="75"/>
      <c r="E69" s="77"/>
      <c r="F69" s="77"/>
      <c r="G69" s="27"/>
      <c r="H69" s="78"/>
      <c r="I69" s="78"/>
      <c r="J69" s="27"/>
      <c r="K69" s="27"/>
      <c r="L69" s="27"/>
      <c r="M69" s="27"/>
      <c r="N69" s="27"/>
      <c r="O69" s="27"/>
      <c r="P69" s="27"/>
      <c r="Q69" s="27"/>
      <c r="R69" s="27"/>
      <c r="S69" s="27"/>
      <c r="T69" s="27"/>
      <c r="U69" s="79"/>
      <c r="V69" s="79"/>
      <c r="W69" s="27"/>
      <c r="X69" s="27"/>
      <c r="Y69" s="27"/>
      <c r="Z69" s="79"/>
      <c r="AA69" s="79"/>
      <c r="AB69" s="79"/>
      <c r="AC69" s="79"/>
      <c r="AD69" s="79"/>
      <c r="AE69" s="79"/>
      <c r="AF69" s="79"/>
      <c r="AG69" s="79"/>
      <c r="AH69" s="79"/>
      <c r="AI69" s="79"/>
      <c r="AJ69" s="38"/>
      <c r="AK69" s="38"/>
      <c r="AL69" s="38"/>
      <c r="AM69" s="27"/>
      <c r="AN69" s="27"/>
      <c r="AO69" s="27"/>
      <c r="AP69" s="27"/>
      <c r="AQ69" s="79"/>
      <c r="AR69" s="79"/>
      <c r="AS69" s="27"/>
      <c r="AT69" s="27"/>
      <c r="AU69" s="27"/>
      <c r="AV69" s="38"/>
      <c r="AW69" s="38"/>
      <c r="AX69" s="38"/>
      <c r="AY69" s="38"/>
      <c r="AZ69" s="38"/>
      <c r="BA69" s="38"/>
      <c r="BB69" s="38"/>
      <c r="BC69" s="38"/>
      <c r="BD69" s="38"/>
      <c r="BE69" s="38"/>
      <c r="BF69" s="38"/>
      <c r="BG69" s="38"/>
      <c r="BH69" s="38"/>
      <c r="BI69" s="38"/>
      <c r="BJ69" s="38"/>
      <c r="BK69" s="38"/>
      <c r="BL69" s="38"/>
    </row>
    <row r="70" spans="1:64" s="39" customFormat="1" ht="170.1" customHeight="1" x14ac:dyDescent="0.3">
      <c r="A70" s="75"/>
      <c r="B70" s="76"/>
      <c r="C70" s="75"/>
      <c r="D70" s="75"/>
      <c r="E70" s="77"/>
      <c r="F70" s="77"/>
      <c r="G70" s="27"/>
      <c r="H70" s="78"/>
      <c r="I70" s="78"/>
      <c r="J70" s="27"/>
      <c r="K70" s="27"/>
      <c r="L70" s="27"/>
      <c r="M70" s="27"/>
      <c r="N70" s="27"/>
      <c r="O70" s="27"/>
      <c r="P70" s="27"/>
      <c r="Q70" s="27"/>
      <c r="R70" s="27"/>
      <c r="S70" s="27"/>
      <c r="T70" s="27"/>
      <c r="U70" s="79"/>
      <c r="V70" s="79"/>
      <c r="W70" s="27"/>
      <c r="X70" s="27"/>
      <c r="Y70" s="27"/>
      <c r="Z70" s="79"/>
      <c r="AA70" s="79"/>
      <c r="AB70" s="79"/>
      <c r="AC70" s="79"/>
      <c r="AD70" s="79"/>
      <c r="AE70" s="79"/>
      <c r="AF70" s="79"/>
      <c r="AG70" s="79"/>
      <c r="AH70" s="79"/>
      <c r="AI70" s="79"/>
      <c r="AJ70" s="38"/>
      <c r="AK70" s="38"/>
      <c r="AL70" s="38"/>
      <c r="AM70" s="27"/>
      <c r="AN70" s="27"/>
      <c r="AO70" s="27"/>
      <c r="AP70" s="27"/>
      <c r="AQ70" s="79"/>
      <c r="AR70" s="79"/>
      <c r="AS70" s="27"/>
      <c r="AT70" s="27"/>
      <c r="AU70" s="27"/>
      <c r="AV70" s="38"/>
      <c r="AW70" s="38"/>
      <c r="AX70" s="38"/>
      <c r="AY70" s="38"/>
      <c r="AZ70" s="38"/>
      <c r="BA70" s="38"/>
      <c r="BB70" s="38"/>
      <c r="BC70" s="38"/>
      <c r="BD70" s="38"/>
      <c r="BE70" s="38"/>
      <c r="BF70" s="38"/>
      <c r="BG70" s="38"/>
      <c r="BH70" s="38"/>
      <c r="BI70" s="38"/>
      <c r="BJ70" s="38"/>
      <c r="BK70" s="38"/>
      <c r="BL70" s="38"/>
    </row>
    <row r="71" spans="1:64" s="39" customFormat="1" ht="170.1" customHeight="1" x14ac:dyDescent="0.3">
      <c r="A71" s="75"/>
      <c r="B71" s="76"/>
      <c r="C71" s="75"/>
      <c r="D71" s="75"/>
      <c r="E71" s="77"/>
      <c r="F71" s="77"/>
      <c r="G71" s="27"/>
      <c r="H71" s="78"/>
      <c r="I71" s="78"/>
      <c r="J71" s="27"/>
      <c r="K71" s="27"/>
      <c r="L71" s="27"/>
      <c r="M71" s="27"/>
      <c r="N71" s="27"/>
      <c r="O71" s="27"/>
      <c r="P71" s="27"/>
      <c r="Q71" s="27"/>
      <c r="R71" s="27"/>
      <c r="S71" s="27"/>
      <c r="T71" s="27"/>
      <c r="U71" s="79"/>
      <c r="V71" s="79"/>
      <c r="W71" s="27"/>
      <c r="X71" s="27"/>
      <c r="Y71" s="27"/>
      <c r="Z71" s="79"/>
      <c r="AA71" s="79"/>
      <c r="AB71" s="79"/>
      <c r="AC71" s="79"/>
      <c r="AD71" s="79"/>
      <c r="AE71" s="79"/>
      <c r="AF71" s="79"/>
      <c r="AG71" s="79"/>
      <c r="AH71" s="79"/>
      <c r="AI71" s="79"/>
      <c r="AJ71" s="38"/>
      <c r="AK71" s="38"/>
      <c r="AL71" s="38"/>
      <c r="AM71" s="27"/>
      <c r="AN71" s="27"/>
      <c r="AO71" s="27"/>
      <c r="AP71" s="27"/>
      <c r="AQ71" s="79"/>
      <c r="AR71" s="79"/>
      <c r="AS71" s="27"/>
      <c r="AT71" s="27"/>
      <c r="AU71" s="27"/>
      <c r="AV71" s="38"/>
      <c r="AW71" s="38"/>
      <c r="AX71" s="38"/>
      <c r="AY71" s="38"/>
      <c r="AZ71" s="38"/>
      <c r="BA71" s="38"/>
      <c r="BB71" s="38"/>
      <c r="BC71" s="38"/>
      <c r="BD71" s="38"/>
      <c r="BE71" s="38"/>
      <c r="BF71" s="38"/>
      <c r="BG71" s="38"/>
      <c r="BH71" s="38"/>
      <c r="BI71" s="38"/>
      <c r="BJ71" s="38"/>
      <c r="BK71" s="38"/>
      <c r="BL71" s="38"/>
    </row>
    <row r="72" spans="1:64" s="39" customFormat="1" ht="170.1" customHeight="1" x14ac:dyDescent="0.3">
      <c r="A72" s="75"/>
      <c r="B72" s="76"/>
      <c r="C72" s="75"/>
      <c r="D72" s="75"/>
      <c r="E72" s="77"/>
      <c r="F72" s="77"/>
      <c r="G72" s="27"/>
      <c r="H72" s="78"/>
      <c r="I72" s="78"/>
      <c r="J72" s="27"/>
      <c r="K72" s="27"/>
      <c r="L72" s="27"/>
      <c r="M72" s="27"/>
      <c r="N72" s="27"/>
      <c r="O72" s="27"/>
      <c r="P72" s="27"/>
      <c r="Q72" s="27"/>
      <c r="R72" s="27"/>
      <c r="S72" s="27"/>
      <c r="T72" s="27"/>
      <c r="U72" s="79"/>
      <c r="V72" s="79"/>
      <c r="W72" s="27"/>
      <c r="X72" s="27"/>
      <c r="Y72" s="27"/>
      <c r="Z72" s="79"/>
      <c r="AA72" s="79"/>
      <c r="AB72" s="79"/>
      <c r="AC72" s="79"/>
      <c r="AD72" s="79"/>
      <c r="AE72" s="79"/>
      <c r="AF72" s="79"/>
      <c r="AG72" s="79"/>
      <c r="AH72" s="79"/>
      <c r="AI72" s="79"/>
      <c r="AJ72" s="38"/>
      <c r="AK72" s="38"/>
      <c r="AL72" s="38"/>
      <c r="AM72" s="27"/>
      <c r="AN72" s="27"/>
      <c r="AO72" s="27"/>
      <c r="AP72" s="27"/>
      <c r="AQ72" s="79"/>
      <c r="AR72" s="79"/>
      <c r="AS72" s="27"/>
      <c r="AT72" s="27"/>
      <c r="AU72" s="27"/>
      <c r="AV72" s="38"/>
      <c r="AW72" s="38"/>
      <c r="AX72" s="38"/>
      <c r="AY72" s="38"/>
      <c r="AZ72" s="38"/>
      <c r="BA72" s="38"/>
      <c r="BB72" s="38"/>
      <c r="BC72" s="38"/>
      <c r="BD72" s="38"/>
      <c r="BE72" s="38"/>
      <c r="BF72" s="38"/>
      <c r="BG72" s="38"/>
      <c r="BH72" s="38"/>
      <c r="BI72" s="38"/>
      <c r="BJ72" s="38"/>
      <c r="BK72" s="38"/>
      <c r="BL72" s="38"/>
    </row>
    <row r="73" spans="1:64" s="39" customFormat="1" ht="170.1" customHeight="1" x14ac:dyDescent="0.3">
      <c r="A73" s="75"/>
      <c r="B73" s="76"/>
      <c r="C73" s="75"/>
      <c r="D73" s="75"/>
      <c r="E73" s="77"/>
      <c r="F73" s="77"/>
      <c r="G73" s="27"/>
      <c r="H73" s="78"/>
      <c r="I73" s="78"/>
      <c r="J73" s="27"/>
      <c r="K73" s="27"/>
      <c r="L73" s="27"/>
      <c r="M73" s="27"/>
      <c r="N73" s="27"/>
      <c r="O73" s="27"/>
      <c r="P73" s="27"/>
      <c r="Q73" s="27"/>
      <c r="R73" s="27"/>
      <c r="S73" s="27"/>
      <c r="T73" s="27"/>
      <c r="U73" s="79"/>
      <c r="V73" s="79"/>
      <c r="W73" s="27"/>
      <c r="X73" s="27"/>
      <c r="Y73" s="27"/>
      <c r="Z73" s="79"/>
      <c r="AA73" s="79"/>
      <c r="AB73" s="79"/>
      <c r="AC73" s="79"/>
      <c r="AD73" s="79"/>
      <c r="AE73" s="79"/>
      <c r="AF73" s="79"/>
      <c r="AG73" s="79"/>
      <c r="AH73" s="79"/>
      <c r="AI73" s="79"/>
      <c r="AJ73" s="38"/>
      <c r="AK73" s="38"/>
      <c r="AL73" s="38"/>
      <c r="AM73" s="27"/>
      <c r="AN73" s="27"/>
      <c r="AO73" s="27"/>
      <c r="AP73" s="27"/>
      <c r="AQ73" s="79"/>
      <c r="AR73" s="79"/>
      <c r="AS73" s="27"/>
      <c r="AT73" s="27"/>
      <c r="AU73" s="27"/>
      <c r="AV73" s="38"/>
      <c r="AW73" s="38"/>
      <c r="AX73" s="38"/>
      <c r="AY73" s="38"/>
      <c r="AZ73" s="38"/>
      <c r="BA73" s="38"/>
      <c r="BB73" s="38"/>
      <c r="BC73" s="38"/>
      <c r="BD73" s="38"/>
      <c r="BE73" s="38"/>
      <c r="BF73" s="38"/>
      <c r="BG73" s="38"/>
      <c r="BH73" s="38"/>
      <c r="BI73" s="38"/>
      <c r="BJ73" s="38"/>
      <c r="BK73" s="38"/>
      <c r="BL73" s="38"/>
    </row>
    <row r="74" spans="1:64" s="39" customFormat="1" ht="170.1" customHeight="1" x14ac:dyDescent="0.3">
      <c r="A74" s="75"/>
      <c r="B74" s="80"/>
      <c r="C74" s="75"/>
      <c r="D74" s="75"/>
      <c r="E74" s="77"/>
      <c r="F74" s="77"/>
      <c r="G74" s="27"/>
      <c r="H74" s="78"/>
      <c r="I74" s="78"/>
      <c r="J74" s="27"/>
      <c r="K74" s="27"/>
      <c r="L74" s="27"/>
      <c r="M74" s="27"/>
      <c r="N74" s="27"/>
      <c r="O74" s="27"/>
      <c r="P74" s="27"/>
      <c r="Q74" s="27"/>
      <c r="R74" s="27"/>
      <c r="S74" s="27"/>
      <c r="T74" s="27"/>
      <c r="U74" s="79"/>
      <c r="V74" s="79"/>
      <c r="W74" s="27"/>
      <c r="X74" s="27"/>
      <c r="Y74" s="27"/>
      <c r="Z74" s="79"/>
      <c r="AA74" s="79"/>
      <c r="AB74" s="79"/>
      <c r="AC74" s="79"/>
      <c r="AD74" s="79"/>
      <c r="AE74" s="79"/>
      <c r="AF74" s="79"/>
      <c r="AG74" s="79"/>
      <c r="AH74" s="79"/>
      <c r="AI74" s="79"/>
      <c r="AJ74" s="38"/>
      <c r="AK74" s="38"/>
      <c r="AL74" s="38"/>
      <c r="AM74" s="27"/>
      <c r="AN74" s="27"/>
      <c r="AO74" s="27"/>
      <c r="AP74" s="27"/>
      <c r="AQ74" s="79"/>
      <c r="AR74" s="79"/>
      <c r="AS74" s="27"/>
      <c r="AT74" s="27"/>
      <c r="AU74" s="27"/>
      <c r="AV74" s="38"/>
      <c r="AW74" s="38"/>
      <c r="AX74" s="38"/>
      <c r="AY74" s="38"/>
      <c r="AZ74" s="38"/>
      <c r="BA74" s="38"/>
      <c r="BB74" s="38"/>
      <c r="BC74" s="38"/>
      <c r="BD74" s="38"/>
      <c r="BE74" s="38"/>
      <c r="BF74" s="38"/>
      <c r="BG74" s="38"/>
      <c r="BH74" s="38"/>
      <c r="BI74" s="38"/>
      <c r="BJ74" s="38"/>
      <c r="BK74" s="38"/>
      <c r="BL74" s="38"/>
    </row>
    <row r="75" spans="1:64" s="39" customFormat="1" ht="170.1" customHeight="1" x14ac:dyDescent="0.3">
      <c r="A75" s="75"/>
      <c r="B75" s="80"/>
      <c r="C75" s="75"/>
      <c r="D75" s="75"/>
      <c r="E75" s="77"/>
      <c r="F75" s="77"/>
      <c r="G75" s="27"/>
      <c r="H75" s="78"/>
      <c r="I75" s="78"/>
      <c r="J75" s="27"/>
      <c r="K75" s="27"/>
      <c r="L75" s="27"/>
      <c r="M75" s="27"/>
      <c r="N75" s="27"/>
      <c r="O75" s="27"/>
      <c r="P75" s="27"/>
      <c r="Q75" s="27"/>
      <c r="R75" s="27"/>
      <c r="S75" s="27"/>
      <c r="T75" s="27"/>
      <c r="U75" s="79"/>
      <c r="V75" s="79"/>
      <c r="W75" s="27"/>
      <c r="X75" s="27"/>
      <c r="Y75" s="27"/>
      <c r="Z75" s="79"/>
      <c r="AA75" s="79"/>
      <c r="AB75" s="79"/>
      <c r="AC75" s="79"/>
      <c r="AD75" s="79"/>
      <c r="AE75" s="79"/>
      <c r="AF75" s="79"/>
      <c r="AG75" s="79"/>
      <c r="AH75" s="79"/>
      <c r="AI75" s="79"/>
      <c r="AJ75" s="38"/>
      <c r="AK75" s="38"/>
      <c r="AL75" s="38"/>
      <c r="AM75" s="27"/>
      <c r="AN75" s="27"/>
      <c r="AO75" s="27"/>
      <c r="AP75" s="27"/>
      <c r="AQ75" s="79"/>
      <c r="AR75" s="79"/>
      <c r="AS75" s="27"/>
      <c r="AT75" s="27"/>
      <c r="AU75" s="27"/>
      <c r="AV75" s="38"/>
      <c r="AW75" s="38"/>
      <c r="AX75" s="38"/>
      <c r="AY75" s="38"/>
      <c r="AZ75" s="38"/>
      <c r="BA75" s="38"/>
      <c r="BB75" s="38"/>
      <c r="BC75" s="38"/>
      <c r="BD75" s="38"/>
      <c r="BE75" s="38"/>
      <c r="BF75" s="38"/>
      <c r="BG75" s="38"/>
      <c r="BH75" s="38"/>
      <c r="BI75" s="38"/>
      <c r="BJ75" s="38"/>
      <c r="BK75" s="38"/>
      <c r="BL75" s="38"/>
    </row>
    <row r="76" spans="1:64" s="39" customFormat="1" ht="170.1" customHeight="1" x14ac:dyDescent="0.3">
      <c r="A76" s="75"/>
      <c r="B76" s="80"/>
      <c r="C76" s="75"/>
      <c r="D76" s="75"/>
      <c r="E76" s="77"/>
      <c r="F76" s="77"/>
      <c r="G76" s="27"/>
      <c r="H76" s="78"/>
      <c r="I76" s="78"/>
      <c r="J76" s="27"/>
      <c r="K76" s="27"/>
      <c r="L76" s="27"/>
      <c r="M76" s="27"/>
      <c r="N76" s="27"/>
      <c r="O76" s="27"/>
      <c r="P76" s="27"/>
      <c r="Q76" s="27"/>
      <c r="R76" s="27"/>
      <c r="S76" s="27"/>
      <c r="T76" s="27"/>
      <c r="U76" s="79"/>
      <c r="V76" s="79"/>
      <c r="W76" s="27"/>
      <c r="X76" s="27"/>
      <c r="Y76" s="27"/>
      <c r="Z76" s="79"/>
      <c r="AA76" s="79"/>
      <c r="AB76" s="79"/>
      <c r="AC76" s="79"/>
      <c r="AD76" s="79"/>
      <c r="AE76" s="79"/>
      <c r="AF76" s="79"/>
      <c r="AG76" s="79"/>
      <c r="AH76" s="79"/>
      <c r="AI76" s="79"/>
      <c r="AJ76" s="38"/>
      <c r="AK76" s="38"/>
      <c r="AL76" s="38"/>
      <c r="AM76" s="27"/>
      <c r="AN76" s="27"/>
      <c r="AO76" s="27"/>
      <c r="AP76" s="27"/>
      <c r="AQ76" s="79"/>
      <c r="AR76" s="79"/>
      <c r="AS76" s="27"/>
      <c r="AT76" s="27"/>
      <c r="AU76" s="27"/>
      <c r="AV76" s="38"/>
      <c r="AW76" s="38"/>
      <c r="AX76" s="38"/>
      <c r="AY76" s="38"/>
      <c r="AZ76" s="38"/>
      <c r="BA76" s="38"/>
      <c r="BB76" s="38"/>
      <c r="BC76" s="38"/>
      <c r="BD76" s="38"/>
      <c r="BE76" s="38"/>
      <c r="BF76" s="38"/>
      <c r="BG76" s="38"/>
      <c r="BH76" s="38"/>
      <c r="BI76" s="38"/>
      <c r="BJ76" s="38"/>
      <c r="BK76" s="38"/>
      <c r="BL76" s="38"/>
    </row>
    <row r="77" spans="1:64" s="39" customFormat="1" ht="170.1" customHeight="1" x14ac:dyDescent="0.3">
      <c r="A77" s="75"/>
      <c r="B77" s="80"/>
      <c r="C77" s="75"/>
      <c r="D77" s="75"/>
      <c r="E77" s="77"/>
      <c r="F77" s="77"/>
      <c r="G77" s="27"/>
      <c r="H77" s="78"/>
      <c r="I77" s="78"/>
      <c r="J77" s="27"/>
      <c r="K77" s="27"/>
      <c r="L77" s="27"/>
      <c r="M77" s="27"/>
      <c r="N77" s="27"/>
      <c r="O77" s="27"/>
      <c r="P77" s="27"/>
      <c r="Q77" s="27"/>
      <c r="R77" s="27"/>
      <c r="S77" s="27"/>
      <c r="T77" s="27"/>
      <c r="U77" s="79"/>
      <c r="V77" s="79"/>
      <c r="W77" s="27"/>
      <c r="X77" s="27"/>
      <c r="Y77" s="27"/>
      <c r="Z77" s="79"/>
      <c r="AA77" s="79"/>
      <c r="AB77" s="79"/>
      <c r="AC77" s="79"/>
      <c r="AD77" s="79"/>
      <c r="AE77" s="79"/>
      <c r="AF77" s="79"/>
      <c r="AG77" s="79"/>
      <c r="AH77" s="79"/>
      <c r="AI77" s="79"/>
      <c r="AJ77" s="38"/>
      <c r="AK77" s="38"/>
      <c r="AL77" s="38"/>
      <c r="AM77" s="27"/>
      <c r="AN77" s="27"/>
      <c r="AO77" s="27"/>
      <c r="AP77" s="27"/>
      <c r="AQ77" s="79"/>
      <c r="AR77" s="79"/>
      <c r="AS77" s="27"/>
      <c r="AT77" s="27"/>
      <c r="AU77" s="27"/>
      <c r="AV77" s="38"/>
      <c r="AW77" s="38"/>
      <c r="AX77" s="38"/>
      <c r="AY77" s="38"/>
      <c r="AZ77" s="38"/>
      <c r="BA77" s="38"/>
      <c r="BB77" s="38"/>
      <c r="BC77" s="38"/>
      <c r="BD77" s="38"/>
      <c r="BE77" s="38"/>
      <c r="BF77" s="38"/>
      <c r="BG77" s="38"/>
      <c r="BH77" s="38"/>
      <c r="BI77" s="38"/>
      <c r="BJ77" s="38"/>
      <c r="BK77" s="38"/>
      <c r="BL77" s="38"/>
    </row>
    <row r="78" spans="1:64" s="39" customFormat="1" ht="170.1" customHeight="1" x14ac:dyDescent="0.3">
      <c r="A78" s="75"/>
      <c r="B78" s="80"/>
      <c r="C78" s="75"/>
      <c r="D78" s="80"/>
      <c r="E78" s="77"/>
      <c r="F78" s="81"/>
      <c r="G78" s="27"/>
      <c r="H78" s="78"/>
      <c r="I78" s="78"/>
      <c r="J78" s="27"/>
      <c r="K78" s="27"/>
      <c r="L78" s="27"/>
      <c r="M78" s="27"/>
      <c r="N78" s="27"/>
      <c r="O78" s="27"/>
      <c r="P78" s="27"/>
      <c r="Q78" s="27"/>
      <c r="R78" s="27"/>
      <c r="S78" s="27"/>
      <c r="T78" s="27"/>
      <c r="U78" s="79"/>
      <c r="V78" s="79"/>
      <c r="W78" s="27"/>
      <c r="X78" s="27"/>
      <c r="Y78" s="27"/>
      <c r="Z78" s="79"/>
      <c r="AA78" s="79"/>
      <c r="AB78" s="79"/>
      <c r="AC78" s="79"/>
      <c r="AD78" s="79"/>
      <c r="AE78" s="79"/>
      <c r="AF78" s="79"/>
      <c r="AG78" s="79"/>
      <c r="AH78" s="79"/>
      <c r="AI78" s="79"/>
      <c r="AJ78" s="38"/>
      <c r="AK78" s="38"/>
      <c r="AL78" s="38"/>
      <c r="AM78" s="27"/>
      <c r="AN78" s="27"/>
      <c r="AO78" s="27"/>
      <c r="AP78" s="27"/>
      <c r="AQ78" s="79"/>
      <c r="AR78" s="79"/>
      <c r="AS78" s="27"/>
      <c r="AT78" s="27"/>
      <c r="AU78" s="27"/>
      <c r="AV78" s="38"/>
      <c r="AW78" s="38"/>
      <c r="AX78" s="38"/>
      <c r="AY78" s="38"/>
      <c r="AZ78" s="38"/>
      <c r="BA78" s="38"/>
      <c r="BB78" s="38"/>
      <c r="BC78" s="38"/>
      <c r="BD78" s="38"/>
      <c r="BE78" s="38"/>
      <c r="BF78" s="38"/>
      <c r="BG78" s="38"/>
      <c r="BH78" s="38"/>
      <c r="BI78" s="38"/>
      <c r="BJ78" s="38"/>
      <c r="BK78" s="38"/>
      <c r="BL78" s="38"/>
    </row>
    <row r="79" spans="1:64" s="39" customFormat="1" ht="170.1" customHeight="1" x14ac:dyDescent="0.3">
      <c r="A79" s="75"/>
      <c r="B79" s="80"/>
      <c r="C79" s="75"/>
      <c r="D79" s="80"/>
      <c r="E79" s="81"/>
      <c r="F79" s="77"/>
      <c r="G79" s="27"/>
      <c r="H79" s="78"/>
      <c r="I79" s="78"/>
      <c r="J79" s="27"/>
      <c r="K79" s="27"/>
      <c r="L79" s="27"/>
      <c r="M79" s="27"/>
      <c r="N79" s="27"/>
      <c r="O79" s="27"/>
      <c r="P79" s="27"/>
      <c r="Q79" s="27"/>
      <c r="R79" s="27"/>
      <c r="S79" s="27"/>
      <c r="T79" s="27"/>
      <c r="U79" s="79"/>
      <c r="V79" s="79"/>
      <c r="W79" s="27"/>
      <c r="X79" s="27"/>
      <c r="Y79" s="27"/>
      <c r="Z79" s="79"/>
      <c r="AA79" s="79"/>
      <c r="AB79" s="79"/>
      <c r="AC79" s="79"/>
      <c r="AD79" s="79"/>
      <c r="AE79" s="79"/>
      <c r="AF79" s="79"/>
      <c r="AG79" s="79"/>
      <c r="AH79" s="79"/>
      <c r="AI79" s="79"/>
      <c r="AJ79" s="38"/>
      <c r="AK79" s="38"/>
      <c r="AL79" s="38"/>
      <c r="AM79" s="27"/>
      <c r="AN79" s="27"/>
      <c r="AO79" s="27"/>
      <c r="AP79" s="27"/>
      <c r="AQ79" s="79"/>
      <c r="AR79" s="79"/>
      <c r="AS79" s="27"/>
      <c r="AT79" s="27"/>
      <c r="AU79" s="27"/>
      <c r="AV79" s="38"/>
      <c r="AW79" s="38"/>
      <c r="AX79" s="38"/>
      <c r="AY79" s="38"/>
      <c r="AZ79" s="38"/>
      <c r="BA79" s="38"/>
      <c r="BB79" s="38"/>
      <c r="BC79" s="38"/>
      <c r="BD79" s="38"/>
      <c r="BE79" s="38"/>
      <c r="BF79" s="38"/>
      <c r="BG79" s="38"/>
      <c r="BH79" s="38"/>
      <c r="BI79" s="38"/>
      <c r="BJ79" s="38"/>
      <c r="BK79" s="38"/>
      <c r="BL79" s="38"/>
    </row>
    <row r="80" spans="1:64" s="39" customFormat="1" ht="170.1" customHeight="1" x14ac:dyDescent="0.3">
      <c r="A80" s="75"/>
      <c r="B80" s="80"/>
      <c r="C80" s="75"/>
      <c r="D80" s="80"/>
      <c r="E80" s="82"/>
      <c r="F80" s="77"/>
      <c r="G80" s="27"/>
      <c r="H80" s="78"/>
      <c r="I80" s="78"/>
      <c r="J80" s="27"/>
      <c r="K80" s="27"/>
      <c r="L80" s="27"/>
      <c r="M80" s="27"/>
      <c r="N80" s="27"/>
      <c r="O80" s="27"/>
      <c r="P80" s="27"/>
      <c r="Q80" s="27"/>
      <c r="R80" s="27"/>
      <c r="S80" s="27"/>
      <c r="T80" s="27"/>
      <c r="U80" s="79"/>
      <c r="V80" s="79"/>
      <c r="W80" s="27"/>
      <c r="X80" s="27"/>
      <c r="Y80" s="27"/>
      <c r="Z80" s="79"/>
      <c r="AA80" s="79"/>
      <c r="AB80" s="79"/>
      <c r="AC80" s="79"/>
      <c r="AD80" s="79"/>
      <c r="AE80" s="79"/>
      <c r="AF80" s="79"/>
      <c r="AG80" s="79"/>
      <c r="AH80" s="79"/>
      <c r="AI80" s="79"/>
      <c r="AJ80" s="38"/>
      <c r="AK80" s="38"/>
      <c r="AL80" s="38"/>
      <c r="AM80" s="27"/>
      <c r="AN80" s="27"/>
      <c r="AO80" s="27"/>
      <c r="AP80" s="27"/>
      <c r="AQ80" s="79"/>
      <c r="AR80" s="79"/>
      <c r="AS80" s="27"/>
      <c r="AT80" s="27"/>
      <c r="AU80" s="27"/>
      <c r="AV80" s="38"/>
      <c r="AW80" s="38"/>
      <c r="AX80" s="38"/>
      <c r="AY80" s="38"/>
      <c r="AZ80" s="38"/>
      <c r="BA80" s="38"/>
      <c r="BB80" s="38"/>
      <c r="BC80" s="38"/>
      <c r="BD80" s="38"/>
      <c r="BE80" s="38"/>
      <c r="BF80" s="38"/>
      <c r="BG80" s="38"/>
      <c r="BH80" s="38"/>
      <c r="BI80" s="38"/>
      <c r="BJ80" s="38"/>
      <c r="BK80" s="38"/>
      <c r="BL80" s="38"/>
    </row>
    <row r="81" spans="1:64" s="39" customFormat="1" ht="170.1" customHeight="1" x14ac:dyDescent="0.3">
      <c r="A81" s="75"/>
      <c r="B81" s="75"/>
      <c r="C81" s="75"/>
      <c r="D81" s="75"/>
      <c r="E81" s="77"/>
      <c r="F81" s="77"/>
      <c r="G81" s="27"/>
      <c r="H81" s="78"/>
      <c r="I81" s="78"/>
      <c r="J81" s="27"/>
      <c r="K81" s="27"/>
      <c r="L81" s="27"/>
      <c r="M81" s="27"/>
      <c r="N81" s="27"/>
      <c r="O81" s="27"/>
      <c r="P81" s="27"/>
      <c r="Q81" s="27"/>
      <c r="R81" s="27"/>
      <c r="S81" s="27"/>
      <c r="T81" s="27"/>
      <c r="U81" s="79"/>
      <c r="V81" s="79"/>
      <c r="W81" s="27"/>
      <c r="X81" s="27"/>
      <c r="Y81" s="27"/>
      <c r="Z81" s="79"/>
      <c r="AA81" s="79"/>
      <c r="AB81" s="79"/>
      <c r="AC81" s="79"/>
      <c r="AD81" s="79"/>
      <c r="AE81" s="79"/>
      <c r="AF81" s="79"/>
      <c r="AG81" s="79"/>
      <c r="AH81" s="79"/>
      <c r="AI81" s="79"/>
      <c r="AJ81" s="38"/>
      <c r="AK81" s="38"/>
      <c r="AL81" s="38"/>
      <c r="AM81" s="27"/>
      <c r="AN81" s="27"/>
      <c r="AO81" s="27"/>
      <c r="AP81" s="27"/>
      <c r="AQ81" s="79"/>
      <c r="AR81" s="79"/>
      <c r="AS81" s="27"/>
      <c r="AT81" s="27"/>
      <c r="AU81" s="27"/>
      <c r="AV81" s="38"/>
      <c r="AW81" s="38"/>
      <c r="AX81" s="38"/>
      <c r="AY81" s="38"/>
      <c r="AZ81" s="38"/>
      <c r="BA81" s="38"/>
      <c r="BB81" s="38"/>
      <c r="BC81" s="38"/>
      <c r="BD81" s="38"/>
      <c r="BE81" s="38"/>
      <c r="BF81" s="38"/>
      <c r="BG81" s="38"/>
      <c r="BH81" s="38"/>
      <c r="BI81" s="38"/>
      <c r="BJ81" s="38"/>
      <c r="BK81" s="38"/>
      <c r="BL81" s="38"/>
    </row>
    <row r="82" spans="1:64" s="39" customFormat="1" ht="170.1" customHeight="1" x14ac:dyDescent="0.3">
      <c r="A82" s="75"/>
      <c r="B82" s="75"/>
      <c r="C82" s="75"/>
      <c r="D82" s="75"/>
      <c r="E82" s="77"/>
      <c r="F82" s="77"/>
      <c r="G82" s="27"/>
      <c r="H82" s="78"/>
      <c r="I82" s="78"/>
      <c r="J82" s="27"/>
      <c r="K82" s="27"/>
      <c r="L82" s="27"/>
      <c r="M82" s="27"/>
      <c r="N82" s="27"/>
      <c r="O82" s="27"/>
      <c r="P82" s="27"/>
      <c r="Q82" s="27"/>
      <c r="R82" s="27"/>
      <c r="S82" s="27"/>
      <c r="T82" s="27"/>
      <c r="U82" s="79"/>
      <c r="V82" s="79"/>
      <c r="W82" s="27"/>
      <c r="X82" s="27"/>
      <c r="Y82" s="27"/>
      <c r="Z82" s="79"/>
      <c r="AA82" s="79"/>
      <c r="AB82" s="79"/>
      <c r="AC82" s="79"/>
      <c r="AD82" s="79"/>
      <c r="AE82" s="79"/>
      <c r="AF82" s="79"/>
      <c r="AG82" s="79"/>
      <c r="AH82" s="79"/>
      <c r="AI82" s="79"/>
      <c r="AJ82" s="38"/>
      <c r="AK82" s="38"/>
      <c r="AL82" s="38"/>
      <c r="AM82" s="27"/>
      <c r="AN82" s="27"/>
      <c r="AO82" s="27"/>
      <c r="AP82" s="27"/>
      <c r="AQ82" s="79"/>
      <c r="AR82" s="79"/>
      <c r="AS82" s="27"/>
      <c r="AT82" s="27"/>
      <c r="AU82" s="27"/>
      <c r="AV82" s="38"/>
      <c r="AW82" s="38"/>
      <c r="AX82" s="38"/>
      <c r="AY82" s="38"/>
      <c r="AZ82" s="38"/>
      <c r="BA82" s="38"/>
      <c r="BB82" s="38"/>
      <c r="BC82" s="38"/>
      <c r="BD82" s="38"/>
      <c r="BE82" s="38"/>
      <c r="BF82" s="38"/>
      <c r="BG82" s="38"/>
      <c r="BH82" s="38"/>
      <c r="BI82" s="38"/>
      <c r="BJ82" s="38"/>
      <c r="BK82" s="38"/>
      <c r="BL82" s="38"/>
    </row>
    <row r="83" spans="1:64" s="39" customFormat="1" ht="170.1" customHeight="1" x14ac:dyDescent="0.3">
      <c r="A83" s="75"/>
      <c r="B83" s="75"/>
      <c r="C83" s="75"/>
      <c r="D83" s="75"/>
      <c r="E83" s="77"/>
      <c r="F83" s="77"/>
      <c r="G83" s="27"/>
      <c r="H83" s="78"/>
      <c r="I83" s="78"/>
      <c r="J83" s="27"/>
      <c r="K83" s="27"/>
      <c r="L83" s="27"/>
      <c r="M83" s="27"/>
      <c r="N83" s="27"/>
      <c r="O83" s="27"/>
      <c r="P83" s="27"/>
      <c r="Q83" s="27"/>
      <c r="R83" s="27"/>
      <c r="S83" s="27"/>
      <c r="T83" s="27"/>
      <c r="U83" s="79"/>
      <c r="V83" s="79"/>
      <c r="W83" s="27"/>
      <c r="X83" s="27"/>
      <c r="Y83" s="27"/>
      <c r="Z83" s="79"/>
      <c r="AA83" s="79"/>
      <c r="AB83" s="79"/>
      <c r="AC83" s="79"/>
      <c r="AD83" s="79"/>
      <c r="AE83" s="79"/>
      <c r="AF83" s="79"/>
      <c r="AG83" s="79"/>
      <c r="AH83" s="79"/>
      <c r="AI83" s="79"/>
      <c r="AJ83" s="38"/>
      <c r="AK83" s="38"/>
      <c r="AL83" s="38"/>
      <c r="AM83" s="27"/>
      <c r="AN83" s="27"/>
      <c r="AO83" s="27"/>
      <c r="AP83" s="27"/>
      <c r="AQ83" s="79"/>
      <c r="AR83" s="79"/>
      <c r="AS83" s="27"/>
      <c r="AT83" s="27"/>
      <c r="AU83" s="27"/>
      <c r="AV83" s="38"/>
      <c r="AW83" s="38"/>
      <c r="AX83" s="38"/>
      <c r="AY83" s="38"/>
      <c r="AZ83" s="38"/>
      <c r="BA83" s="38"/>
      <c r="BB83" s="38"/>
      <c r="BC83" s="38"/>
      <c r="BD83" s="38"/>
      <c r="BE83" s="38"/>
      <c r="BF83" s="38"/>
      <c r="BG83" s="38"/>
      <c r="BH83" s="38"/>
      <c r="BI83" s="38"/>
      <c r="BJ83" s="38"/>
      <c r="BK83" s="38"/>
      <c r="BL83" s="38"/>
    </row>
    <row r="84" spans="1:64" s="39" customFormat="1" ht="170.1" customHeight="1" x14ac:dyDescent="0.3">
      <c r="A84" s="75"/>
      <c r="B84" s="75"/>
      <c r="C84" s="75"/>
      <c r="D84" s="75"/>
      <c r="E84" s="77"/>
      <c r="F84" s="77"/>
      <c r="G84" s="27"/>
      <c r="H84" s="78"/>
      <c r="I84" s="78"/>
      <c r="J84" s="27"/>
      <c r="K84" s="27"/>
      <c r="L84" s="27"/>
      <c r="M84" s="27"/>
      <c r="N84" s="27"/>
      <c r="O84" s="27"/>
      <c r="P84" s="27"/>
      <c r="Q84" s="27"/>
      <c r="R84" s="27"/>
      <c r="S84" s="27"/>
      <c r="T84" s="27"/>
      <c r="U84" s="79"/>
      <c r="V84" s="79"/>
      <c r="W84" s="27"/>
      <c r="X84" s="27"/>
      <c r="Y84" s="27"/>
      <c r="Z84" s="79"/>
      <c r="AA84" s="79"/>
      <c r="AB84" s="79"/>
      <c r="AC84" s="79"/>
      <c r="AD84" s="79"/>
      <c r="AE84" s="79"/>
      <c r="AF84" s="79"/>
      <c r="AG84" s="79"/>
      <c r="AH84" s="79"/>
      <c r="AI84" s="79"/>
      <c r="AJ84" s="38"/>
      <c r="AK84" s="38"/>
      <c r="AL84" s="38"/>
      <c r="AM84" s="27"/>
      <c r="AN84" s="27"/>
      <c r="AO84" s="27"/>
      <c r="AP84" s="27"/>
      <c r="AQ84" s="79"/>
      <c r="AR84" s="79"/>
      <c r="AS84" s="27"/>
      <c r="AT84" s="27"/>
      <c r="AU84" s="27"/>
      <c r="AV84" s="38"/>
      <c r="AW84" s="38"/>
      <c r="AX84" s="38"/>
      <c r="AY84" s="38"/>
      <c r="AZ84" s="38"/>
      <c r="BA84" s="38"/>
      <c r="BB84" s="38"/>
      <c r="BC84" s="38"/>
      <c r="BD84" s="38"/>
      <c r="BE84" s="38"/>
      <c r="BF84" s="38"/>
      <c r="BG84" s="38"/>
      <c r="BH84" s="38"/>
      <c r="BI84" s="38"/>
      <c r="BJ84" s="38"/>
      <c r="BK84" s="38"/>
      <c r="BL84" s="38"/>
    </row>
    <row r="85" spans="1:64" s="39" customFormat="1" ht="170.1" customHeight="1" x14ac:dyDescent="0.3">
      <c r="A85" s="75"/>
      <c r="B85" s="75"/>
      <c r="C85" s="75"/>
      <c r="D85" s="75"/>
      <c r="E85" s="77"/>
      <c r="F85" s="77"/>
      <c r="G85" s="27"/>
      <c r="H85" s="78"/>
      <c r="I85" s="78"/>
      <c r="J85" s="27"/>
      <c r="K85" s="27"/>
      <c r="L85" s="27"/>
      <c r="M85" s="27"/>
      <c r="N85" s="27"/>
      <c r="O85" s="27"/>
      <c r="P85" s="27"/>
      <c r="Q85" s="27"/>
      <c r="R85" s="27"/>
      <c r="S85" s="27"/>
      <c r="T85" s="27"/>
      <c r="U85" s="79"/>
      <c r="V85" s="79"/>
      <c r="W85" s="27"/>
      <c r="X85" s="27"/>
      <c r="Y85" s="27"/>
      <c r="Z85" s="79"/>
      <c r="AA85" s="79"/>
      <c r="AB85" s="79"/>
      <c r="AC85" s="79"/>
      <c r="AD85" s="79"/>
      <c r="AE85" s="79"/>
      <c r="AF85" s="79"/>
      <c r="AG85" s="79"/>
      <c r="AH85" s="79"/>
      <c r="AI85" s="79"/>
      <c r="AJ85" s="38"/>
      <c r="AK85" s="38"/>
      <c r="AL85" s="38"/>
      <c r="AM85" s="27"/>
      <c r="AN85" s="27"/>
      <c r="AO85" s="27"/>
      <c r="AP85" s="27"/>
      <c r="AQ85" s="79"/>
      <c r="AR85" s="79"/>
      <c r="AS85" s="27"/>
      <c r="AT85" s="27"/>
      <c r="AU85" s="27"/>
      <c r="AV85" s="38"/>
      <c r="AW85" s="38"/>
      <c r="AX85" s="38"/>
      <c r="AY85" s="38"/>
      <c r="AZ85" s="38"/>
      <c r="BA85" s="38"/>
      <c r="BB85" s="38"/>
      <c r="BC85" s="38"/>
      <c r="BD85" s="38"/>
      <c r="BE85" s="38"/>
      <c r="BF85" s="38"/>
      <c r="BG85" s="38"/>
      <c r="BH85" s="38"/>
      <c r="BI85" s="38"/>
      <c r="BJ85" s="38"/>
      <c r="BK85" s="38"/>
      <c r="BL85" s="38"/>
    </row>
    <row r="86" spans="1:64" s="39" customFormat="1" ht="170.1" customHeight="1" x14ac:dyDescent="0.3">
      <c r="A86" s="75"/>
      <c r="B86" s="75"/>
      <c r="C86" s="75"/>
      <c r="D86" s="75"/>
      <c r="E86" s="77"/>
      <c r="F86" s="77"/>
      <c r="G86" s="27"/>
      <c r="H86" s="78"/>
      <c r="I86" s="78"/>
      <c r="J86" s="27"/>
      <c r="K86" s="27"/>
      <c r="L86" s="27"/>
      <c r="M86" s="27"/>
      <c r="N86" s="27"/>
      <c r="O86" s="27"/>
      <c r="P86" s="27"/>
      <c r="Q86" s="27"/>
      <c r="R86" s="27"/>
      <c r="S86" s="27"/>
      <c r="T86" s="27"/>
      <c r="U86" s="79"/>
      <c r="V86" s="79"/>
      <c r="W86" s="27"/>
      <c r="X86" s="27"/>
      <c r="Y86" s="27"/>
      <c r="Z86" s="79"/>
      <c r="AA86" s="79"/>
      <c r="AB86" s="79"/>
      <c r="AC86" s="79"/>
      <c r="AD86" s="79"/>
      <c r="AE86" s="79"/>
      <c r="AF86" s="79"/>
      <c r="AG86" s="79"/>
      <c r="AH86" s="79"/>
      <c r="AI86" s="79"/>
      <c r="AJ86" s="38"/>
      <c r="AK86" s="38"/>
      <c r="AL86" s="38"/>
      <c r="AM86" s="27"/>
      <c r="AN86" s="27"/>
      <c r="AO86" s="27"/>
      <c r="AP86" s="27"/>
      <c r="AQ86" s="79"/>
      <c r="AR86" s="79"/>
      <c r="AS86" s="27"/>
      <c r="AT86" s="27"/>
      <c r="AU86" s="27"/>
      <c r="AV86" s="38"/>
      <c r="AW86" s="38"/>
      <c r="AX86" s="38"/>
      <c r="AY86" s="38"/>
      <c r="AZ86" s="38"/>
      <c r="BA86" s="38"/>
      <c r="BB86" s="38"/>
      <c r="BC86" s="38"/>
      <c r="BD86" s="38"/>
      <c r="BE86" s="38"/>
      <c r="BF86" s="38"/>
      <c r="BG86" s="38"/>
      <c r="BH86" s="38"/>
      <c r="BI86" s="38"/>
      <c r="BJ86" s="38"/>
      <c r="BK86" s="38"/>
      <c r="BL86" s="38"/>
    </row>
    <row r="87" spans="1:64" s="39" customFormat="1" ht="170.1" customHeight="1" x14ac:dyDescent="0.3">
      <c r="A87" s="75"/>
      <c r="B87" s="75"/>
      <c r="C87" s="75"/>
      <c r="D87" s="75"/>
      <c r="E87" s="77"/>
      <c r="F87" s="77"/>
      <c r="G87" s="27"/>
      <c r="H87" s="78"/>
      <c r="I87" s="78"/>
      <c r="J87" s="27"/>
      <c r="K87" s="27"/>
      <c r="L87" s="27"/>
      <c r="M87" s="27"/>
      <c r="N87" s="27"/>
      <c r="O87" s="27"/>
      <c r="P87" s="27"/>
      <c r="Q87" s="27"/>
      <c r="R87" s="27"/>
      <c r="S87" s="27"/>
      <c r="T87" s="27"/>
      <c r="U87" s="79"/>
      <c r="V87" s="79"/>
      <c r="W87" s="27"/>
      <c r="X87" s="27"/>
      <c r="Y87" s="27"/>
      <c r="Z87" s="79"/>
      <c r="AA87" s="79"/>
      <c r="AB87" s="79"/>
      <c r="AC87" s="79"/>
      <c r="AD87" s="79"/>
      <c r="AE87" s="79"/>
      <c r="AF87" s="79"/>
      <c r="AG87" s="79"/>
      <c r="AH87" s="79"/>
      <c r="AI87" s="79"/>
      <c r="AJ87" s="38"/>
      <c r="AK87" s="38"/>
      <c r="AL87" s="38"/>
      <c r="AM87" s="27"/>
      <c r="AN87" s="27"/>
      <c r="AO87" s="27"/>
      <c r="AP87" s="27"/>
      <c r="AQ87" s="79"/>
      <c r="AR87" s="79"/>
      <c r="AS87" s="27"/>
      <c r="AT87" s="27"/>
      <c r="AU87" s="27"/>
      <c r="AV87" s="38"/>
      <c r="AW87" s="38"/>
      <c r="AX87" s="38"/>
      <c r="AY87" s="38"/>
      <c r="AZ87" s="38"/>
      <c r="BA87" s="38"/>
      <c r="BB87" s="38"/>
      <c r="BC87" s="38"/>
      <c r="BD87" s="38"/>
      <c r="BE87" s="38"/>
      <c r="BF87" s="38"/>
      <c r="BG87" s="38"/>
      <c r="BH87" s="38"/>
      <c r="BI87" s="38"/>
      <c r="BJ87" s="38"/>
      <c r="BK87" s="38"/>
      <c r="BL87" s="38"/>
    </row>
    <row r="88" spans="1:64" s="39" customFormat="1" ht="170.1" customHeight="1" x14ac:dyDescent="0.3">
      <c r="A88" s="75"/>
      <c r="B88" s="75"/>
      <c r="C88" s="75"/>
      <c r="D88" s="75"/>
      <c r="E88" s="77"/>
      <c r="F88" s="77"/>
      <c r="G88" s="27"/>
      <c r="H88" s="78"/>
      <c r="I88" s="78"/>
      <c r="J88" s="27"/>
      <c r="K88" s="27"/>
      <c r="L88" s="27"/>
      <c r="M88" s="27"/>
      <c r="N88" s="27"/>
      <c r="O88" s="27"/>
      <c r="P88" s="27"/>
      <c r="Q88" s="27"/>
      <c r="R88" s="27"/>
      <c r="S88" s="27"/>
      <c r="T88" s="27"/>
      <c r="U88" s="79"/>
      <c r="V88" s="79"/>
      <c r="W88" s="27"/>
      <c r="X88" s="27"/>
      <c r="Y88" s="27"/>
      <c r="Z88" s="79"/>
      <c r="AA88" s="79"/>
      <c r="AB88" s="79"/>
      <c r="AC88" s="79"/>
      <c r="AD88" s="79"/>
      <c r="AE88" s="79"/>
      <c r="AF88" s="79"/>
      <c r="AG88" s="79"/>
      <c r="AH88" s="79"/>
      <c r="AI88" s="79"/>
      <c r="AJ88" s="38"/>
      <c r="AK88" s="38"/>
      <c r="AL88" s="38"/>
      <c r="AM88" s="27"/>
      <c r="AN88" s="27"/>
      <c r="AO88" s="27"/>
      <c r="AP88" s="27"/>
      <c r="AQ88" s="79"/>
      <c r="AR88" s="79"/>
      <c r="AS88" s="27"/>
      <c r="AT88" s="27"/>
      <c r="AU88" s="27"/>
      <c r="AV88" s="38"/>
      <c r="AW88" s="38"/>
      <c r="AX88" s="38"/>
      <c r="AY88" s="38"/>
      <c r="AZ88" s="38"/>
      <c r="BA88" s="38"/>
      <c r="BB88" s="38"/>
      <c r="BC88" s="38"/>
      <c r="BD88" s="38"/>
      <c r="BE88" s="38"/>
      <c r="BF88" s="38"/>
      <c r="BG88" s="38"/>
      <c r="BH88" s="38"/>
      <c r="BI88" s="38"/>
      <c r="BJ88" s="38"/>
      <c r="BK88" s="38"/>
      <c r="BL88" s="38"/>
    </row>
    <row r="89" spans="1:64" s="39" customFormat="1" ht="170.1" customHeight="1" x14ac:dyDescent="0.3">
      <c r="A89" s="75"/>
      <c r="B89" s="75"/>
      <c r="C89" s="75"/>
      <c r="D89" s="75"/>
      <c r="E89" s="77"/>
      <c r="F89" s="77"/>
      <c r="G89" s="27"/>
      <c r="H89" s="78"/>
      <c r="I89" s="78"/>
      <c r="J89" s="27"/>
      <c r="K89" s="27"/>
      <c r="L89" s="27"/>
      <c r="M89" s="27"/>
      <c r="N89" s="27"/>
      <c r="O89" s="27"/>
      <c r="P89" s="27"/>
      <c r="Q89" s="27"/>
      <c r="R89" s="27"/>
      <c r="S89" s="27"/>
      <c r="T89" s="27"/>
      <c r="U89" s="79"/>
      <c r="V89" s="79"/>
      <c r="W89" s="27"/>
      <c r="X89" s="27"/>
      <c r="Y89" s="27"/>
      <c r="Z89" s="79"/>
      <c r="AA89" s="79"/>
      <c r="AB89" s="79"/>
      <c r="AC89" s="79"/>
      <c r="AD89" s="79"/>
      <c r="AE89" s="79"/>
      <c r="AF89" s="79"/>
      <c r="AG89" s="79"/>
      <c r="AH89" s="79"/>
      <c r="AI89" s="79"/>
      <c r="AJ89" s="38"/>
      <c r="AK89" s="38"/>
      <c r="AL89" s="38"/>
      <c r="AM89" s="27"/>
      <c r="AN89" s="27"/>
      <c r="AO89" s="27"/>
      <c r="AP89" s="27"/>
      <c r="AQ89" s="79"/>
      <c r="AR89" s="79"/>
      <c r="AS89" s="27"/>
      <c r="AT89" s="27"/>
      <c r="AU89" s="27"/>
      <c r="AV89" s="38"/>
      <c r="AW89" s="38"/>
      <c r="AX89" s="38"/>
      <c r="AY89" s="38"/>
      <c r="AZ89" s="38"/>
      <c r="BA89" s="38"/>
      <c r="BB89" s="38"/>
      <c r="BC89" s="38"/>
      <c r="BD89" s="38"/>
      <c r="BE89" s="38"/>
      <c r="BF89" s="38"/>
      <c r="BG89" s="38"/>
      <c r="BH89" s="38"/>
      <c r="BI89" s="38"/>
      <c r="BJ89" s="38"/>
      <c r="BK89" s="38"/>
      <c r="BL89" s="38"/>
    </row>
    <row r="90" spans="1:64" s="39" customFormat="1" ht="170.1" customHeight="1" x14ac:dyDescent="0.3">
      <c r="A90" s="75"/>
      <c r="B90" s="75"/>
      <c r="C90" s="75"/>
      <c r="D90" s="75"/>
      <c r="E90" s="77"/>
      <c r="F90" s="77"/>
      <c r="G90" s="27"/>
      <c r="H90" s="78"/>
      <c r="I90" s="78"/>
      <c r="J90" s="27"/>
      <c r="K90" s="27"/>
      <c r="L90" s="27"/>
      <c r="M90" s="27"/>
      <c r="N90" s="27"/>
      <c r="O90" s="27"/>
      <c r="P90" s="27"/>
      <c r="Q90" s="27"/>
      <c r="R90" s="27"/>
      <c r="S90" s="27"/>
      <c r="T90" s="27"/>
      <c r="U90" s="79"/>
      <c r="V90" s="79"/>
      <c r="W90" s="27"/>
      <c r="X90" s="27"/>
      <c r="Y90" s="27"/>
      <c r="Z90" s="79"/>
      <c r="AA90" s="79"/>
      <c r="AB90" s="79"/>
      <c r="AC90" s="79"/>
      <c r="AD90" s="79"/>
      <c r="AE90" s="79"/>
      <c r="AF90" s="79"/>
      <c r="AG90" s="79"/>
      <c r="AH90" s="79"/>
      <c r="AI90" s="79"/>
      <c r="AJ90" s="38"/>
      <c r="AK90" s="38"/>
      <c r="AL90" s="38"/>
      <c r="AM90" s="27"/>
      <c r="AN90" s="27"/>
      <c r="AO90" s="27"/>
      <c r="AP90" s="27"/>
      <c r="AQ90" s="79"/>
      <c r="AR90" s="79"/>
      <c r="AS90" s="27"/>
      <c r="AT90" s="27"/>
      <c r="AU90" s="27"/>
      <c r="AV90" s="38"/>
      <c r="AW90" s="38"/>
      <c r="AX90" s="38"/>
      <c r="AY90" s="38"/>
      <c r="AZ90" s="38"/>
      <c r="BA90" s="38"/>
      <c r="BB90" s="38"/>
      <c r="BC90" s="38"/>
      <c r="BD90" s="38"/>
      <c r="BE90" s="38"/>
      <c r="BF90" s="38"/>
      <c r="BG90" s="38"/>
      <c r="BH90" s="38"/>
      <c r="BI90" s="38"/>
      <c r="BJ90" s="38"/>
      <c r="BK90" s="38"/>
      <c r="BL90" s="38"/>
    </row>
    <row r="91" spans="1:64" s="39" customFormat="1" ht="170.1" customHeight="1" x14ac:dyDescent="0.3">
      <c r="A91" s="75"/>
      <c r="B91" s="75"/>
      <c r="C91" s="75"/>
      <c r="D91" s="75"/>
      <c r="E91" s="77"/>
      <c r="F91" s="77"/>
      <c r="G91" s="27"/>
      <c r="H91" s="78"/>
      <c r="I91" s="78"/>
      <c r="J91" s="27"/>
      <c r="K91" s="27"/>
      <c r="L91" s="27"/>
      <c r="M91" s="27"/>
      <c r="N91" s="27"/>
      <c r="O91" s="27"/>
      <c r="P91" s="27"/>
      <c r="Q91" s="27"/>
      <c r="R91" s="27"/>
      <c r="S91" s="27"/>
      <c r="T91" s="27"/>
      <c r="U91" s="79"/>
      <c r="V91" s="79"/>
      <c r="W91" s="27"/>
      <c r="X91" s="27"/>
      <c r="Y91" s="27"/>
      <c r="Z91" s="79"/>
      <c r="AA91" s="79"/>
      <c r="AB91" s="79"/>
      <c r="AC91" s="79"/>
      <c r="AD91" s="79"/>
      <c r="AE91" s="79"/>
      <c r="AF91" s="79"/>
      <c r="AG91" s="79"/>
      <c r="AH91" s="79"/>
      <c r="AI91" s="79"/>
      <c r="AJ91" s="38"/>
      <c r="AK91" s="38"/>
      <c r="AL91" s="38"/>
      <c r="AM91" s="27"/>
      <c r="AN91" s="27"/>
      <c r="AO91" s="27"/>
      <c r="AP91" s="27"/>
      <c r="AQ91" s="79"/>
      <c r="AR91" s="79"/>
      <c r="AS91" s="27"/>
      <c r="AT91" s="27"/>
      <c r="AU91" s="27"/>
      <c r="AV91" s="38"/>
      <c r="AW91" s="38"/>
      <c r="AX91" s="38"/>
      <c r="AY91" s="38"/>
      <c r="AZ91" s="38"/>
      <c r="BA91" s="38"/>
      <c r="BB91" s="38"/>
      <c r="BC91" s="38"/>
      <c r="BD91" s="38"/>
      <c r="BE91" s="38"/>
      <c r="BF91" s="38"/>
      <c r="BG91" s="38"/>
      <c r="BH91" s="38"/>
      <c r="BI91" s="38"/>
      <c r="BJ91" s="38"/>
      <c r="BK91" s="38"/>
      <c r="BL91" s="38"/>
    </row>
    <row r="92" spans="1:64" s="39" customFormat="1" ht="170.1" customHeight="1" x14ac:dyDescent="0.3">
      <c r="A92" s="75"/>
      <c r="B92" s="75"/>
      <c r="C92" s="75"/>
      <c r="D92" s="75"/>
      <c r="E92" s="77"/>
      <c r="F92" s="77"/>
      <c r="G92" s="27"/>
      <c r="H92" s="78"/>
      <c r="I92" s="78"/>
      <c r="J92" s="27"/>
      <c r="K92" s="27"/>
      <c r="L92" s="27"/>
      <c r="M92" s="27"/>
      <c r="N92" s="27"/>
      <c r="O92" s="27"/>
      <c r="P92" s="27"/>
      <c r="Q92" s="27"/>
      <c r="R92" s="27"/>
      <c r="S92" s="27"/>
      <c r="T92" s="27"/>
      <c r="U92" s="79"/>
      <c r="V92" s="79"/>
      <c r="W92" s="27"/>
      <c r="X92" s="27"/>
      <c r="Y92" s="27"/>
      <c r="Z92" s="79"/>
      <c r="AA92" s="79"/>
      <c r="AB92" s="79"/>
      <c r="AC92" s="79"/>
      <c r="AD92" s="79"/>
      <c r="AE92" s="79"/>
      <c r="AF92" s="79"/>
      <c r="AG92" s="79"/>
      <c r="AH92" s="79"/>
      <c r="AI92" s="79"/>
      <c r="AJ92" s="38"/>
      <c r="AK92" s="38"/>
      <c r="AL92" s="38"/>
      <c r="AM92" s="27"/>
      <c r="AN92" s="27"/>
      <c r="AO92" s="27"/>
      <c r="AP92" s="27"/>
      <c r="AQ92" s="79"/>
      <c r="AR92" s="79"/>
      <c r="AS92" s="27"/>
      <c r="AT92" s="27"/>
      <c r="AU92" s="27"/>
      <c r="AV92" s="38"/>
      <c r="AW92" s="38"/>
      <c r="AX92" s="38"/>
      <c r="AY92" s="38"/>
      <c r="AZ92" s="38"/>
      <c r="BA92" s="38"/>
      <c r="BB92" s="38"/>
      <c r="BC92" s="38"/>
      <c r="BD92" s="38"/>
      <c r="BE92" s="38"/>
      <c r="BF92" s="38"/>
      <c r="BG92" s="38"/>
      <c r="BH92" s="38"/>
      <c r="BI92" s="38"/>
      <c r="BJ92" s="38"/>
      <c r="BK92" s="38"/>
      <c r="BL92" s="38"/>
    </row>
    <row r="93" spans="1:64" s="39" customFormat="1" ht="170.1" customHeight="1" x14ac:dyDescent="0.3">
      <c r="A93" s="75"/>
      <c r="B93" s="75"/>
      <c r="C93" s="75"/>
      <c r="D93" s="75"/>
      <c r="E93" s="77"/>
      <c r="F93" s="77"/>
      <c r="G93" s="27"/>
      <c r="H93" s="78"/>
      <c r="I93" s="78"/>
      <c r="J93" s="27"/>
      <c r="K93" s="27"/>
      <c r="L93" s="27"/>
      <c r="M93" s="27"/>
      <c r="N93" s="27"/>
      <c r="O93" s="27"/>
      <c r="P93" s="27"/>
      <c r="Q93" s="27"/>
      <c r="R93" s="27"/>
      <c r="S93" s="27"/>
      <c r="T93" s="27"/>
      <c r="U93" s="79"/>
      <c r="V93" s="79"/>
      <c r="W93" s="27"/>
      <c r="X93" s="27"/>
      <c r="Y93" s="27"/>
      <c r="Z93" s="79"/>
      <c r="AA93" s="79"/>
      <c r="AB93" s="79"/>
      <c r="AC93" s="79"/>
      <c r="AD93" s="79"/>
      <c r="AE93" s="79"/>
      <c r="AF93" s="79"/>
      <c r="AG93" s="79"/>
      <c r="AH93" s="79"/>
      <c r="AI93" s="79"/>
      <c r="AJ93" s="38"/>
      <c r="AK93" s="38"/>
      <c r="AL93" s="38"/>
      <c r="AM93" s="27"/>
      <c r="AN93" s="27"/>
      <c r="AO93" s="27"/>
      <c r="AP93" s="27"/>
      <c r="AQ93" s="79"/>
      <c r="AR93" s="79"/>
      <c r="AS93" s="27"/>
      <c r="AT93" s="27"/>
      <c r="AU93" s="27"/>
      <c r="AV93" s="38"/>
      <c r="AW93" s="38"/>
      <c r="AX93" s="38"/>
      <c r="AY93" s="38"/>
      <c r="AZ93" s="38"/>
      <c r="BA93" s="38"/>
      <c r="BB93" s="38"/>
      <c r="BC93" s="38"/>
      <c r="BD93" s="38"/>
      <c r="BE93" s="38"/>
      <c r="BF93" s="38"/>
      <c r="BG93" s="38"/>
      <c r="BH93" s="38"/>
      <c r="BI93" s="38"/>
      <c r="BJ93" s="38"/>
      <c r="BK93" s="38"/>
      <c r="BL93" s="38"/>
    </row>
    <row r="94" spans="1:64" s="39" customFormat="1" ht="170.1" customHeight="1" x14ac:dyDescent="0.3">
      <c r="A94" s="75"/>
      <c r="B94" s="75"/>
      <c r="C94" s="75"/>
      <c r="D94" s="75"/>
      <c r="E94" s="77"/>
      <c r="F94" s="77"/>
      <c r="G94" s="27"/>
      <c r="H94" s="78"/>
      <c r="I94" s="78"/>
      <c r="J94" s="27"/>
      <c r="K94" s="27"/>
      <c r="L94" s="27"/>
      <c r="M94" s="27"/>
      <c r="N94" s="27"/>
      <c r="O94" s="27"/>
      <c r="P94" s="27"/>
      <c r="Q94" s="27"/>
      <c r="R94" s="27"/>
      <c r="S94" s="27"/>
      <c r="T94" s="27"/>
      <c r="U94" s="79"/>
      <c r="V94" s="79"/>
      <c r="W94" s="27"/>
      <c r="X94" s="27"/>
      <c r="Y94" s="27"/>
      <c r="Z94" s="79"/>
      <c r="AA94" s="79"/>
      <c r="AB94" s="79"/>
      <c r="AC94" s="79"/>
      <c r="AD94" s="79"/>
      <c r="AE94" s="79"/>
      <c r="AF94" s="79"/>
      <c r="AG94" s="79"/>
      <c r="AH94" s="79"/>
      <c r="AI94" s="79"/>
      <c r="AJ94" s="38"/>
      <c r="AK94" s="38"/>
      <c r="AL94" s="38"/>
      <c r="AM94" s="27"/>
      <c r="AN94" s="27"/>
      <c r="AO94" s="27"/>
      <c r="AP94" s="27"/>
      <c r="AQ94" s="79"/>
      <c r="AR94" s="79"/>
      <c r="AS94" s="27"/>
      <c r="AT94" s="27"/>
      <c r="AU94" s="27"/>
      <c r="AV94" s="38"/>
      <c r="AW94" s="38"/>
      <c r="AX94" s="38"/>
      <c r="AY94" s="38"/>
      <c r="AZ94" s="38"/>
      <c r="BA94" s="38"/>
      <c r="BB94" s="38"/>
      <c r="BC94" s="38"/>
      <c r="BD94" s="38"/>
      <c r="BE94" s="38"/>
      <c r="BF94" s="38"/>
      <c r="BG94" s="38"/>
      <c r="BH94" s="38"/>
      <c r="BI94" s="38"/>
      <c r="BJ94" s="38"/>
      <c r="BK94" s="38"/>
      <c r="BL94" s="38"/>
    </row>
    <row r="95" spans="1:64" s="39" customFormat="1" ht="170.1" customHeight="1" x14ac:dyDescent="0.3">
      <c r="A95" s="75"/>
      <c r="B95" s="75"/>
      <c r="C95" s="75"/>
      <c r="D95" s="75"/>
      <c r="E95" s="77"/>
      <c r="F95" s="77"/>
      <c r="G95" s="27"/>
      <c r="H95" s="78"/>
      <c r="I95" s="78"/>
      <c r="J95" s="27"/>
      <c r="K95" s="27"/>
      <c r="L95" s="27"/>
      <c r="M95" s="27"/>
      <c r="N95" s="27"/>
      <c r="O95" s="27"/>
      <c r="P95" s="27"/>
      <c r="Q95" s="27"/>
      <c r="R95" s="27"/>
      <c r="S95" s="27"/>
      <c r="T95" s="27"/>
      <c r="U95" s="79"/>
      <c r="V95" s="79"/>
      <c r="W95" s="27"/>
      <c r="X95" s="27"/>
      <c r="Y95" s="27"/>
      <c r="Z95" s="79"/>
      <c r="AA95" s="79"/>
      <c r="AB95" s="79"/>
      <c r="AC95" s="79"/>
      <c r="AD95" s="79"/>
      <c r="AE95" s="79"/>
      <c r="AF95" s="79"/>
      <c r="AG95" s="79"/>
      <c r="AH95" s="79"/>
      <c r="AI95" s="79"/>
      <c r="AJ95" s="38"/>
      <c r="AK95" s="38"/>
      <c r="AL95" s="38"/>
      <c r="AM95" s="27"/>
      <c r="AN95" s="27"/>
      <c r="AO95" s="27"/>
      <c r="AP95" s="27"/>
      <c r="AQ95" s="79"/>
      <c r="AR95" s="79"/>
      <c r="AS95" s="27"/>
      <c r="AT95" s="27"/>
      <c r="AU95" s="27"/>
      <c r="AV95" s="38"/>
      <c r="AW95" s="38"/>
      <c r="AX95" s="38"/>
      <c r="AY95" s="38"/>
      <c r="AZ95" s="38"/>
      <c r="BA95" s="38"/>
      <c r="BB95" s="38"/>
      <c r="BC95" s="38"/>
      <c r="BD95" s="38"/>
      <c r="BE95" s="38"/>
      <c r="BF95" s="38"/>
      <c r="BG95" s="38"/>
      <c r="BH95" s="38"/>
      <c r="BI95" s="38"/>
      <c r="BJ95" s="38"/>
      <c r="BK95" s="38"/>
      <c r="BL95" s="38"/>
    </row>
    <row r="96" spans="1:64" s="39" customFormat="1" ht="170.1" customHeight="1" x14ac:dyDescent="0.3">
      <c r="A96" s="75"/>
      <c r="B96" s="75"/>
      <c r="C96" s="75"/>
      <c r="D96" s="75"/>
      <c r="E96" s="77"/>
      <c r="F96" s="77"/>
      <c r="G96" s="27"/>
      <c r="H96" s="78"/>
      <c r="I96" s="78"/>
      <c r="J96" s="27"/>
      <c r="K96" s="27"/>
      <c r="L96" s="27"/>
      <c r="M96" s="27"/>
      <c r="N96" s="27"/>
      <c r="O96" s="27"/>
      <c r="P96" s="27"/>
      <c r="Q96" s="27"/>
      <c r="R96" s="27"/>
      <c r="S96" s="27"/>
      <c r="T96" s="27"/>
      <c r="U96" s="79"/>
      <c r="V96" s="79"/>
      <c r="W96" s="27"/>
      <c r="X96" s="27"/>
      <c r="Y96" s="27"/>
      <c r="Z96" s="79"/>
      <c r="AA96" s="79"/>
      <c r="AB96" s="79"/>
      <c r="AC96" s="79"/>
      <c r="AD96" s="79"/>
      <c r="AE96" s="79"/>
      <c r="AF96" s="79"/>
      <c r="AG96" s="79"/>
      <c r="AH96" s="79"/>
      <c r="AI96" s="79"/>
      <c r="AJ96" s="38"/>
      <c r="AK96" s="38"/>
      <c r="AL96" s="38"/>
      <c r="AM96" s="27"/>
      <c r="AN96" s="27"/>
      <c r="AO96" s="27"/>
      <c r="AP96" s="27"/>
      <c r="AQ96" s="79"/>
      <c r="AR96" s="79"/>
      <c r="AS96" s="27"/>
      <c r="AT96" s="27"/>
      <c r="AU96" s="27"/>
      <c r="AV96" s="38"/>
      <c r="AW96" s="38"/>
      <c r="AX96" s="38"/>
      <c r="AY96" s="38"/>
      <c r="AZ96" s="38"/>
      <c r="BA96" s="38"/>
      <c r="BB96" s="38"/>
      <c r="BC96" s="38"/>
      <c r="BD96" s="38"/>
      <c r="BE96" s="38"/>
      <c r="BF96" s="38"/>
      <c r="BG96" s="38"/>
      <c r="BH96" s="38"/>
      <c r="BI96" s="38"/>
      <c r="BJ96" s="38"/>
      <c r="BK96" s="38"/>
      <c r="BL96" s="38"/>
    </row>
    <row r="97" spans="1:64" s="39" customFormat="1" ht="170.1" customHeight="1" x14ac:dyDescent="0.3">
      <c r="A97" s="75"/>
      <c r="B97" s="75"/>
      <c r="C97" s="75"/>
      <c r="D97" s="75"/>
      <c r="E97" s="77"/>
      <c r="F97" s="77"/>
      <c r="G97" s="27"/>
      <c r="H97" s="78"/>
      <c r="I97" s="78"/>
      <c r="J97" s="27"/>
      <c r="K97" s="27"/>
      <c r="L97" s="27"/>
      <c r="M97" s="27"/>
      <c r="N97" s="27"/>
      <c r="O97" s="27"/>
      <c r="P97" s="27"/>
      <c r="Q97" s="27"/>
      <c r="R97" s="27"/>
      <c r="S97" s="27"/>
      <c r="T97" s="27"/>
      <c r="U97" s="79"/>
      <c r="V97" s="79"/>
      <c r="W97" s="27"/>
      <c r="X97" s="27"/>
      <c r="Y97" s="27"/>
      <c r="Z97" s="79"/>
      <c r="AA97" s="79"/>
      <c r="AB97" s="79"/>
      <c r="AC97" s="79"/>
      <c r="AD97" s="79"/>
      <c r="AE97" s="79"/>
      <c r="AF97" s="79"/>
      <c r="AG97" s="79"/>
      <c r="AH97" s="79"/>
      <c r="AI97" s="79"/>
      <c r="AJ97" s="38"/>
      <c r="AK97" s="38"/>
      <c r="AL97" s="38"/>
      <c r="AM97" s="27"/>
      <c r="AN97" s="27"/>
      <c r="AO97" s="27"/>
      <c r="AP97" s="27"/>
      <c r="AQ97" s="79"/>
      <c r="AR97" s="79"/>
      <c r="AS97" s="27"/>
      <c r="AT97" s="27"/>
      <c r="AU97" s="27"/>
      <c r="AV97" s="38"/>
      <c r="AW97" s="38"/>
      <c r="AX97" s="38"/>
      <c r="AY97" s="38"/>
      <c r="AZ97" s="38"/>
      <c r="BA97" s="38"/>
      <c r="BB97" s="38"/>
      <c r="BC97" s="38"/>
      <c r="BD97" s="38"/>
      <c r="BE97" s="38"/>
      <c r="BF97" s="38"/>
      <c r="BG97" s="38"/>
      <c r="BH97" s="38"/>
      <c r="BI97" s="38"/>
      <c r="BJ97" s="38"/>
      <c r="BK97" s="38"/>
      <c r="BL97" s="38"/>
    </row>
    <row r="98" spans="1:64" s="39" customFormat="1" ht="170.1" customHeight="1" x14ac:dyDescent="0.3">
      <c r="A98" s="75"/>
      <c r="B98" s="75"/>
      <c r="C98" s="75"/>
      <c r="D98" s="75"/>
      <c r="E98" s="77"/>
      <c r="F98" s="77"/>
      <c r="G98" s="27"/>
      <c r="H98" s="78"/>
      <c r="I98" s="78"/>
      <c r="J98" s="27"/>
      <c r="K98" s="27"/>
      <c r="L98" s="27"/>
      <c r="M98" s="27"/>
      <c r="N98" s="27"/>
      <c r="O98" s="27"/>
      <c r="P98" s="27"/>
      <c r="Q98" s="27"/>
      <c r="R98" s="27"/>
      <c r="S98" s="27"/>
      <c r="T98" s="27"/>
      <c r="U98" s="79"/>
      <c r="V98" s="79"/>
      <c r="W98" s="27"/>
      <c r="X98" s="27"/>
      <c r="Y98" s="27"/>
      <c r="Z98" s="79"/>
      <c r="AA98" s="79"/>
      <c r="AB98" s="79"/>
      <c r="AC98" s="79"/>
      <c r="AD98" s="79"/>
      <c r="AE98" s="79"/>
      <c r="AF98" s="79"/>
      <c r="AG98" s="79"/>
      <c r="AH98" s="79"/>
      <c r="AI98" s="79"/>
      <c r="AJ98" s="38"/>
      <c r="AK98" s="38"/>
      <c r="AL98" s="38"/>
      <c r="AM98" s="27"/>
      <c r="AN98" s="27"/>
      <c r="AO98" s="27"/>
      <c r="AP98" s="27"/>
      <c r="AQ98" s="79"/>
      <c r="AR98" s="79"/>
      <c r="AS98" s="27"/>
      <c r="AT98" s="27"/>
      <c r="AU98" s="27"/>
      <c r="AV98" s="38"/>
      <c r="AW98" s="38"/>
      <c r="AX98" s="38"/>
      <c r="AY98" s="38"/>
      <c r="AZ98" s="38"/>
      <c r="BA98" s="38"/>
      <c r="BB98" s="38"/>
      <c r="BC98" s="38"/>
      <c r="BD98" s="38"/>
      <c r="BE98" s="38"/>
      <c r="BF98" s="38"/>
      <c r="BG98" s="38"/>
      <c r="BH98" s="38"/>
      <c r="BI98" s="38"/>
      <c r="BJ98" s="38"/>
      <c r="BK98" s="38"/>
      <c r="BL98" s="38"/>
    </row>
    <row r="99" spans="1:64" s="39" customFormat="1" ht="170.1" customHeight="1" x14ac:dyDescent="0.3">
      <c r="A99" s="75"/>
      <c r="B99" s="75"/>
      <c r="C99" s="75"/>
      <c r="D99" s="75"/>
      <c r="E99" s="77"/>
      <c r="F99" s="77"/>
      <c r="G99" s="27"/>
      <c r="H99" s="78"/>
      <c r="I99" s="78"/>
      <c r="J99" s="27"/>
      <c r="K99" s="27"/>
      <c r="L99" s="27"/>
      <c r="M99" s="27"/>
      <c r="N99" s="27"/>
      <c r="O99" s="27"/>
      <c r="P99" s="27"/>
      <c r="Q99" s="27"/>
      <c r="R99" s="27"/>
      <c r="S99" s="27"/>
      <c r="T99" s="27"/>
      <c r="U99" s="79"/>
      <c r="V99" s="79"/>
      <c r="W99" s="27"/>
      <c r="X99" s="27"/>
      <c r="Y99" s="27"/>
      <c r="Z99" s="79"/>
      <c r="AA99" s="79"/>
      <c r="AB99" s="79"/>
      <c r="AC99" s="79"/>
      <c r="AD99" s="79"/>
      <c r="AE99" s="79"/>
      <c r="AF99" s="79"/>
      <c r="AG99" s="79"/>
      <c r="AH99" s="79"/>
      <c r="AI99" s="79"/>
      <c r="AJ99" s="38"/>
      <c r="AK99" s="38"/>
      <c r="AL99" s="38"/>
      <c r="AM99" s="27"/>
      <c r="AN99" s="27"/>
      <c r="AO99" s="27"/>
      <c r="AP99" s="27"/>
      <c r="AQ99" s="79"/>
      <c r="AR99" s="79"/>
      <c r="AS99" s="27"/>
      <c r="AT99" s="27"/>
      <c r="AU99" s="27"/>
      <c r="AV99" s="38"/>
      <c r="AW99" s="38"/>
      <c r="AX99" s="38"/>
      <c r="AY99" s="38"/>
      <c r="AZ99" s="38"/>
      <c r="BA99" s="38"/>
      <c r="BB99" s="38"/>
      <c r="BC99" s="38"/>
      <c r="BD99" s="38"/>
      <c r="BE99" s="38"/>
      <c r="BF99" s="38"/>
      <c r="BG99" s="38"/>
      <c r="BH99" s="38"/>
      <c r="BI99" s="38"/>
      <c r="BJ99" s="38"/>
      <c r="BK99" s="38"/>
      <c r="BL99" s="38"/>
    </row>
    <row r="100" spans="1:64" s="39" customFormat="1" ht="170.1" customHeight="1" x14ac:dyDescent="0.3">
      <c r="A100" s="75"/>
      <c r="B100" s="75"/>
      <c r="C100" s="75"/>
      <c r="D100" s="75"/>
      <c r="E100" s="77"/>
      <c r="F100" s="77"/>
      <c r="G100" s="27"/>
      <c r="H100" s="78"/>
      <c r="I100" s="78"/>
      <c r="J100" s="27"/>
      <c r="K100" s="27"/>
      <c r="L100" s="27"/>
      <c r="M100" s="27"/>
      <c r="N100" s="27"/>
      <c r="O100" s="27"/>
      <c r="P100" s="27"/>
      <c r="Q100" s="27"/>
      <c r="R100" s="27"/>
      <c r="S100" s="27"/>
      <c r="T100" s="27"/>
      <c r="U100" s="79"/>
      <c r="V100" s="79"/>
      <c r="W100" s="27"/>
      <c r="X100" s="27"/>
      <c r="Y100" s="27"/>
      <c r="Z100" s="79"/>
      <c r="AA100" s="79"/>
      <c r="AB100" s="79"/>
      <c r="AC100" s="79"/>
      <c r="AD100" s="79"/>
      <c r="AE100" s="79"/>
      <c r="AF100" s="79"/>
      <c r="AG100" s="79"/>
      <c r="AH100" s="79"/>
      <c r="AI100" s="79"/>
      <c r="AJ100" s="38"/>
      <c r="AK100" s="38"/>
      <c r="AL100" s="38"/>
      <c r="AM100" s="27"/>
      <c r="AN100" s="27"/>
      <c r="AO100" s="27"/>
      <c r="AP100" s="27"/>
      <c r="AQ100" s="79"/>
      <c r="AR100" s="79"/>
      <c r="AS100" s="27"/>
      <c r="AT100" s="27"/>
      <c r="AU100" s="27"/>
      <c r="AV100" s="38"/>
      <c r="AW100" s="38"/>
      <c r="AX100" s="38"/>
      <c r="AY100" s="38"/>
      <c r="AZ100" s="38"/>
      <c r="BA100" s="38"/>
      <c r="BB100" s="38"/>
      <c r="BC100" s="38"/>
      <c r="BD100" s="38"/>
      <c r="BE100" s="38"/>
      <c r="BF100" s="38"/>
      <c r="BG100" s="38"/>
      <c r="BH100" s="38"/>
      <c r="BI100" s="38"/>
      <c r="BJ100" s="38"/>
      <c r="BK100" s="38"/>
      <c r="BL100" s="38"/>
    </row>
    <row r="101" spans="1:64" s="39" customFormat="1" ht="170.1" customHeight="1" x14ac:dyDescent="0.3">
      <c r="A101" s="75"/>
      <c r="B101" s="75"/>
      <c r="C101" s="75"/>
      <c r="D101" s="75"/>
      <c r="E101" s="77"/>
      <c r="F101" s="77"/>
      <c r="G101" s="27"/>
      <c r="H101" s="78"/>
      <c r="I101" s="78"/>
      <c r="J101" s="27"/>
      <c r="K101" s="27"/>
      <c r="L101" s="27"/>
      <c r="M101" s="27"/>
      <c r="N101" s="27"/>
      <c r="O101" s="27"/>
      <c r="P101" s="27"/>
      <c r="Q101" s="27"/>
      <c r="R101" s="27"/>
      <c r="S101" s="27"/>
      <c r="T101" s="27"/>
      <c r="U101" s="79"/>
      <c r="V101" s="79"/>
      <c r="W101" s="27"/>
      <c r="X101" s="27"/>
      <c r="Y101" s="27"/>
      <c r="Z101" s="79"/>
      <c r="AA101" s="79"/>
      <c r="AB101" s="79"/>
      <c r="AC101" s="79"/>
      <c r="AD101" s="79"/>
      <c r="AE101" s="79"/>
      <c r="AF101" s="79"/>
      <c r="AG101" s="79"/>
      <c r="AH101" s="79"/>
      <c r="AI101" s="79"/>
      <c r="AJ101" s="38"/>
      <c r="AK101" s="38"/>
      <c r="AL101" s="38"/>
      <c r="AM101" s="27"/>
      <c r="AN101" s="27"/>
      <c r="AO101" s="27"/>
      <c r="AP101" s="27"/>
      <c r="AQ101" s="79"/>
      <c r="AR101" s="79"/>
      <c r="AS101" s="27"/>
      <c r="AT101" s="27"/>
      <c r="AU101" s="27"/>
      <c r="AV101" s="38"/>
      <c r="AW101" s="38"/>
      <c r="AX101" s="38"/>
      <c r="AY101" s="38"/>
      <c r="AZ101" s="38"/>
      <c r="BA101" s="38"/>
      <c r="BB101" s="38"/>
      <c r="BC101" s="38"/>
      <c r="BD101" s="38"/>
      <c r="BE101" s="38"/>
      <c r="BF101" s="38"/>
      <c r="BG101" s="38"/>
      <c r="BH101" s="38"/>
      <c r="BI101" s="38"/>
      <c r="BJ101" s="38"/>
      <c r="BK101" s="38"/>
      <c r="BL101" s="38"/>
    </row>
    <row r="102" spans="1:64" s="39" customFormat="1" ht="170.1" customHeight="1" x14ac:dyDescent="0.3">
      <c r="A102" s="75"/>
      <c r="B102" s="75"/>
      <c r="C102" s="75"/>
      <c r="D102" s="75"/>
      <c r="E102" s="77"/>
      <c r="F102" s="77"/>
      <c r="G102" s="27"/>
      <c r="H102" s="78"/>
      <c r="I102" s="78"/>
      <c r="J102" s="27"/>
      <c r="K102" s="27"/>
      <c r="L102" s="27"/>
      <c r="M102" s="27"/>
      <c r="N102" s="27"/>
      <c r="O102" s="27"/>
      <c r="P102" s="27"/>
      <c r="Q102" s="27"/>
      <c r="R102" s="27"/>
      <c r="S102" s="27"/>
      <c r="T102" s="27"/>
      <c r="U102" s="79"/>
      <c r="V102" s="79"/>
      <c r="W102" s="27"/>
      <c r="X102" s="27"/>
      <c r="Y102" s="27"/>
      <c r="Z102" s="79"/>
      <c r="AA102" s="79"/>
      <c r="AB102" s="79"/>
      <c r="AC102" s="79"/>
      <c r="AD102" s="79"/>
      <c r="AE102" s="79"/>
      <c r="AF102" s="79"/>
      <c r="AG102" s="79"/>
      <c r="AH102" s="79"/>
      <c r="AI102" s="79"/>
      <c r="AJ102" s="38"/>
      <c r="AK102" s="38"/>
      <c r="AL102" s="38"/>
      <c r="AM102" s="27"/>
      <c r="AN102" s="27"/>
      <c r="AO102" s="27"/>
      <c r="AP102" s="27"/>
      <c r="AQ102" s="79"/>
      <c r="AR102" s="79"/>
      <c r="AS102" s="27"/>
      <c r="AT102" s="27"/>
      <c r="AU102" s="27"/>
      <c r="AV102" s="38"/>
      <c r="AW102" s="38"/>
      <c r="AX102" s="38"/>
      <c r="AY102" s="38"/>
      <c r="AZ102" s="38"/>
      <c r="BA102" s="38"/>
      <c r="BB102" s="38"/>
      <c r="BC102" s="38"/>
      <c r="BD102" s="38"/>
      <c r="BE102" s="38"/>
      <c r="BF102" s="38"/>
      <c r="BG102" s="38"/>
      <c r="BH102" s="38"/>
      <c r="BI102" s="38"/>
      <c r="BJ102" s="38"/>
      <c r="BK102" s="38"/>
      <c r="BL102" s="38"/>
    </row>
    <row r="103" spans="1:64" s="39" customFormat="1" ht="170.1" customHeight="1" x14ac:dyDescent="0.3">
      <c r="A103" s="75"/>
      <c r="B103" s="75"/>
      <c r="C103" s="75"/>
      <c r="D103" s="75"/>
      <c r="E103" s="77"/>
      <c r="F103" s="77"/>
      <c r="G103" s="27"/>
      <c r="H103" s="78"/>
      <c r="I103" s="78"/>
      <c r="J103" s="27"/>
      <c r="K103" s="27"/>
      <c r="L103" s="27"/>
      <c r="M103" s="27"/>
      <c r="N103" s="27"/>
      <c r="O103" s="27"/>
      <c r="P103" s="27"/>
      <c r="Q103" s="27"/>
      <c r="R103" s="27"/>
      <c r="S103" s="27"/>
      <c r="T103" s="27"/>
      <c r="U103" s="79"/>
      <c r="V103" s="79"/>
      <c r="W103" s="27"/>
      <c r="X103" s="27"/>
      <c r="Y103" s="27"/>
      <c r="Z103" s="79"/>
      <c r="AA103" s="79"/>
      <c r="AB103" s="79"/>
      <c r="AC103" s="79"/>
      <c r="AD103" s="79"/>
      <c r="AE103" s="79"/>
      <c r="AF103" s="79"/>
      <c r="AG103" s="79"/>
      <c r="AH103" s="79"/>
      <c r="AI103" s="79"/>
      <c r="AJ103" s="38"/>
      <c r="AK103" s="38"/>
      <c r="AL103" s="38"/>
      <c r="AM103" s="27"/>
      <c r="AN103" s="27"/>
      <c r="AO103" s="27"/>
      <c r="AP103" s="27"/>
      <c r="AQ103" s="79"/>
      <c r="AR103" s="79"/>
      <c r="AS103" s="27"/>
      <c r="AT103" s="27"/>
      <c r="AU103" s="27"/>
      <c r="AV103" s="38"/>
      <c r="AW103" s="38"/>
      <c r="AX103" s="38"/>
      <c r="AY103" s="38"/>
      <c r="AZ103" s="38"/>
      <c r="BA103" s="38"/>
      <c r="BB103" s="38"/>
      <c r="BC103" s="38"/>
      <c r="BD103" s="38"/>
      <c r="BE103" s="38"/>
      <c r="BF103" s="38"/>
      <c r="BG103" s="38"/>
      <c r="BH103" s="38"/>
      <c r="BI103" s="38"/>
      <c r="BJ103" s="38"/>
      <c r="BK103" s="38"/>
      <c r="BL103" s="38"/>
    </row>
    <row r="104" spans="1:64" s="39" customFormat="1" ht="170.1" customHeight="1" x14ac:dyDescent="0.3">
      <c r="A104" s="75"/>
      <c r="B104" s="75"/>
      <c r="C104" s="75"/>
      <c r="D104" s="75"/>
      <c r="E104" s="77"/>
      <c r="F104" s="77"/>
      <c r="G104" s="27"/>
      <c r="H104" s="78"/>
      <c r="I104" s="78"/>
      <c r="J104" s="27"/>
      <c r="K104" s="27"/>
      <c r="L104" s="27"/>
      <c r="M104" s="27"/>
      <c r="N104" s="27"/>
      <c r="O104" s="27"/>
      <c r="P104" s="27"/>
      <c r="Q104" s="27"/>
      <c r="R104" s="27"/>
      <c r="S104" s="27"/>
      <c r="T104" s="27"/>
      <c r="U104" s="79"/>
      <c r="V104" s="79"/>
      <c r="W104" s="27"/>
      <c r="X104" s="27"/>
      <c r="Y104" s="27"/>
      <c r="Z104" s="79"/>
      <c r="AA104" s="79"/>
      <c r="AB104" s="79"/>
      <c r="AC104" s="79"/>
      <c r="AD104" s="79"/>
      <c r="AE104" s="79"/>
      <c r="AF104" s="79"/>
      <c r="AG104" s="79"/>
      <c r="AH104" s="79"/>
      <c r="AI104" s="79"/>
      <c r="AJ104" s="38"/>
      <c r="AK104" s="38"/>
      <c r="AL104" s="38"/>
      <c r="AM104" s="27"/>
      <c r="AN104" s="27"/>
      <c r="AO104" s="27"/>
      <c r="AP104" s="27"/>
      <c r="AQ104" s="79"/>
      <c r="AR104" s="79"/>
      <c r="AS104" s="27"/>
      <c r="AT104" s="27"/>
      <c r="AU104" s="27"/>
      <c r="AV104" s="38"/>
      <c r="AW104" s="38"/>
      <c r="AX104" s="38"/>
      <c r="AY104" s="38"/>
      <c r="AZ104" s="38"/>
      <c r="BA104" s="38"/>
      <c r="BB104" s="38"/>
      <c r="BC104" s="38"/>
      <c r="BD104" s="38"/>
      <c r="BE104" s="38"/>
      <c r="BF104" s="38"/>
      <c r="BG104" s="38"/>
      <c r="BH104" s="38"/>
      <c r="BI104" s="38"/>
      <c r="BJ104" s="38"/>
      <c r="BK104" s="38"/>
      <c r="BL104" s="38"/>
    </row>
    <row r="105" spans="1:64" s="39" customFormat="1" ht="170.1" customHeight="1" x14ac:dyDescent="0.3">
      <c r="A105" s="75"/>
      <c r="B105" s="75"/>
      <c r="C105" s="75"/>
      <c r="D105" s="75"/>
      <c r="E105" s="77"/>
      <c r="F105" s="77"/>
      <c r="G105" s="27"/>
      <c r="H105" s="78"/>
      <c r="I105" s="78"/>
      <c r="J105" s="27"/>
      <c r="K105" s="27"/>
      <c r="L105" s="27"/>
      <c r="M105" s="27"/>
      <c r="N105" s="27"/>
      <c r="O105" s="27"/>
      <c r="P105" s="27"/>
      <c r="Q105" s="27"/>
      <c r="R105" s="27"/>
      <c r="S105" s="27"/>
      <c r="T105" s="27"/>
      <c r="U105" s="79"/>
      <c r="V105" s="79"/>
      <c r="W105" s="27"/>
      <c r="X105" s="27"/>
      <c r="Y105" s="27"/>
      <c r="Z105" s="79"/>
      <c r="AA105" s="79"/>
      <c r="AB105" s="79"/>
      <c r="AC105" s="79"/>
      <c r="AD105" s="79"/>
      <c r="AE105" s="79"/>
      <c r="AF105" s="79"/>
      <c r="AG105" s="79"/>
      <c r="AH105" s="79"/>
      <c r="AI105" s="79"/>
      <c r="AJ105" s="38"/>
      <c r="AK105" s="38"/>
      <c r="AL105" s="38"/>
      <c r="AM105" s="27"/>
      <c r="AN105" s="27"/>
      <c r="AO105" s="27"/>
      <c r="AP105" s="27"/>
      <c r="AQ105" s="79"/>
      <c r="AR105" s="79"/>
      <c r="AS105" s="27"/>
      <c r="AT105" s="27"/>
      <c r="AU105" s="27"/>
      <c r="AV105" s="38"/>
      <c r="AW105" s="38"/>
      <c r="AX105" s="38"/>
      <c r="AY105" s="38"/>
      <c r="AZ105" s="38"/>
      <c r="BA105" s="38"/>
      <c r="BB105" s="38"/>
      <c r="BC105" s="38"/>
      <c r="BD105" s="38"/>
      <c r="BE105" s="38"/>
      <c r="BF105" s="38"/>
      <c r="BG105" s="38"/>
      <c r="BH105" s="38"/>
      <c r="BI105" s="38"/>
      <c r="BJ105" s="38"/>
      <c r="BK105" s="38"/>
      <c r="BL105" s="38"/>
    </row>
    <row r="106" spans="1:64" s="39" customFormat="1" ht="170.1" customHeight="1" x14ac:dyDescent="0.3">
      <c r="A106" s="75"/>
      <c r="B106" s="75"/>
      <c r="C106" s="75"/>
      <c r="D106" s="75"/>
      <c r="E106" s="77"/>
      <c r="F106" s="77"/>
      <c r="G106" s="27"/>
      <c r="H106" s="78"/>
      <c r="I106" s="78"/>
      <c r="J106" s="27"/>
      <c r="K106" s="27"/>
      <c r="L106" s="27"/>
      <c r="M106" s="27"/>
      <c r="N106" s="27"/>
      <c r="O106" s="27"/>
      <c r="P106" s="27"/>
      <c r="Q106" s="27"/>
      <c r="R106" s="27"/>
      <c r="S106" s="27"/>
      <c r="T106" s="27"/>
      <c r="U106" s="79"/>
      <c r="V106" s="79"/>
      <c r="W106" s="27"/>
      <c r="X106" s="27"/>
      <c r="Y106" s="27"/>
      <c r="Z106" s="79"/>
      <c r="AA106" s="79"/>
      <c r="AB106" s="79"/>
      <c r="AC106" s="79"/>
      <c r="AD106" s="79"/>
      <c r="AE106" s="79"/>
      <c r="AF106" s="79"/>
      <c r="AG106" s="79"/>
      <c r="AH106" s="79"/>
      <c r="AI106" s="79"/>
      <c r="AJ106" s="38"/>
      <c r="AK106" s="38"/>
      <c r="AL106" s="38"/>
      <c r="AM106" s="27"/>
      <c r="AN106" s="27"/>
      <c r="AO106" s="27"/>
      <c r="AP106" s="27"/>
      <c r="AQ106" s="79"/>
      <c r="AR106" s="79"/>
      <c r="AS106" s="27"/>
      <c r="AT106" s="27"/>
      <c r="AU106" s="27"/>
      <c r="AV106" s="38"/>
      <c r="AW106" s="38"/>
      <c r="AX106" s="38"/>
      <c r="AY106" s="38"/>
      <c r="AZ106" s="38"/>
      <c r="BA106" s="38"/>
      <c r="BB106" s="38"/>
      <c r="BC106" s="38"/>
      <c r="BD106" s="38"/>
      <c r="BE106" s="38"/>
      <c r="BF106" s="38"/>
      <c r="BG106" s="38"/>
      <c r="BH106" s="38"/>
      <c r="BI106" s="38"/>
      <c r="BJ106" s="38"/>
      <c r="BK106" s="38"/>
      <c r="BL106" s="38"/>
    </row>
    <row r="107" spans="1:64" s="39" customFormat="1" ht="170.1" customHeight="1" x14ac:dyDescent="0.3">
      <c r="A107" s="75"/>
      <c r="B107" s="75"/>
      <c r="C107" s="75"/>
      <c r="D107" s="75"/>
      <c r="E107" s="77"/>
      <c r="F107" s="77"/>
      <c r="G107" s="27"/>
      <c r="H107" s="78"/>
      <c r="I107" s="78"/>
      <c r="J107" s="27"/>
      <c r="K107" s="27"/>
      <c r="L107" s="27"/>
      <c r="M107" s="27"/>
      <c r="N107" s="27"/>
      <c r="O107" s="27"/>
      <c r="P107" s="27"/>
      <c r="Q107" s="27"/>
      <c r="R107" s="27"/>
      <c r="S107" s="27"/>
      <c r="T107" s="27"/>
      <c r="U107" s="79"/>
      <c r="V107" s="79"/>
      <c r="W107" s="27"/>
      <c r="X107" s="27"/>
      <c r="Y107" s="27"/>
      <c r="Z107" s="79"/>
      <c r="AA107" s="79"/>
      <c r="AB107" s="79"/>
      <c r="AC107" s="79"/>
      <c r="AD107" s="79"/>
      <c r="AE107" s="79"/>
      <c r="AF107" s="79"/>
      <c r="AG107" s="79"/>
      <c r="AH107" s="79"/>
      <c r="AI107" s="79"/>
      <c r="AJ107" s="38"/>
      <c r="AK107" s="38"/>
      <c r="AL107" s="38"/>
      <c r="AM107" s="27"/>
      <c r="AN107" s="27"/>
      <c r="AO107" s="27"/>
      <c r="AP107" s="27"/>
      <c r="AQ107" s="79"/>
      <c r="AR107" s="79"/>
      <c r="AS107" s="27"/>
      <c r="AT107" s="27"/>
      <c r="AU107" s="27"/>
      <c r="AV107" s="38"/>
      <c r="AW107" s="38"/>
      <c r="AX107" s="38"/>
      <c r="AY107" s="38"/>
      <c r="AZ107" s="38"/>
      <c r="BA107" s="38"/>
      <c r="BB107" s="38"/>
      <c r="BC107" s="38"/>
      <c r="BD107" s="38"/>
      <c r="BE107" s="38"/>
      <c r="BF107" s="38"/>
      <c r="BG107" s="38"/>
      <c r="BH107" s="38"/>
      <c r="BI107" s="38"/>
      <c r="BJ107" s="38"/>
      <c r="BK107" s="38"/>
      <c r="BL107" s="38"/>
    </row>
    <row r="108" spans="1:64" s="39" customFormat="1" ht="170.1" customHeight="1" x14ac:dyDescent="0.3">
      <c r="A108" s="75"/>
      <c r="B108" s="75"/>
      <c r="C108" s="75"/>
      <c r="D108" s="75"/>
      <c r="E108" s="77"/>
      <c r="F108" s="77"/>
      <c r="G108" s="27"/>
      <c r="H108" s="78"/>
      <c r="I108" s="78"/>
      <c r="J108" s="27"/>
      <c r="K108" s="27"/>
      <c r="L108" s="27"/>
      <c r="M108" s="27"/>
      <c r="N108" s="27"/>
      <c r="O108" s="27"/>
      <c r="P108" s="27"/>
      <c r="Q108" s="27"/>
      <c r="R108" s="27"/>
      <c r="S108" s="27"/>
      <c r="T108" s="27"/>
      <c r="U108" s="79"/>
      <c r="V108" s="79"/>
      <c r="W108" s="27"/>
      <c r="X108" s="27"/>
      <c r="Y108" s="27"/>
      <c r="Z108" s="79"/>
      <c r="AA108" s="79"/>
      <c r="AB108" s="79"/>
      <c r="AC108" s="79"/>
      <c r="AD108" s="79"/>
      <c r="AE108" s="79"/>
      <c r="AF108" s="79"/>
      <c r="AG108" s="79"/>
      <c r="AH108" s="79"/>
      <c r="AI108" s="79"/>
      <c r="AJ108" s="38"/>
      <c r="AK108" s="38"/>
      <c r="AL108" s="38"/>
      <c r="AM108" s="27"/>
      <c r="AN108" s="27"/>
      <c r="AO108" s="27"/>
      <c r="AP108" s="27"/>
      <c r="AQ108" s="79"/>
      <c r="AR108" s="79"/>
      <c r="AS108" s="27"/>
      <c r="AT108" s="27"/>
      <c r="AU108" s="27"/>
      <c r="AV108" s="38"/>
      <c r="AW108" s="38"/>
      <c r="AX108" s="38"/>
      <c r="AY108" s="38"/>
      <c r="AZ108" s="38"/>
      <c r="BA108" s="38"/>
      <c r="BB108" s="38"/>
      <c r="BC108" s="38"/>
      <c r="BD108" s="38"/>
      <c r="BE108" s="38"/>
      <c r="BF108" s="38"/>
      <c r="BG108" s="38"/>
      <c r="BH108" s="38"/>
      <c r="BI108" s="38"/>
      <c r="BJ108" s="38"/>
      <c r="BK108" s="38"/>
      <c r="BL108" s="38"/>
    </row>
    <row r="109" spans="1:64" s="39" customFormat="1" ht="170.1" customHeight="1" x14ac:dyDescent="0.3">
      <c r="A109" s="75"/>
      <c r="B109" s="75"/>
      <c r="C109" s="75"/>
      <c r="D109" s="75"/>
      <c r="E109" s="77"/>
      <c r="F109" s="77"/>
      <c r="G109" s="27"/>
      <c r="H109" s="78"/>
      <c r="I109" s="78"/>
      <c r="J109" s="27"/>
      <c r="K109" s="27"/>
      <c r="L109" s="27"/>
      <c r="M109" s="27"/>
      <c r="N109" s="27"/>
      <c r="O109" s="27"/>
      <c r="P109" s="27"/>
      <c r="Q109" s="27"/>
      <c r="R109" s="27"/>
      <c r="S109" s="27"/>
      <c r="T109" s="27"/>
      <c r="U109" s="79"/>
      <c r="V109" s="79"/>
      <c r="W109" s="27"/>
      <c r="X109" s="27"/>
      <c r="Y109" s="27"/>
      <c r="Z109" s="79"/>
      <c r="AA109" s="79"/>
      <c r="AB109" s="79"/>
      <c r="AC109" s="79"/>
      <c r="AD109" s="79"/>
      <c r="AE109" s="79"/>
      <c r="AF109" s="79"/>
      <c r="AG109" s="79"/>
      <c r="AH109" s="79"/>
      <c r="AI109" s="79"/>
      <c r="AJ109" s="38"/>
      <c r="AK109" s="38"/>
      <c r="AL109" s="38"/>
      <c r="AM109" s="27"/>
      <c r="AN109" s="27"/>
      <c r="AO109" s="27"/>
      <c r="AP109" s="27"/>
      <c r="AQ109" s="79"/>
      <c r="AR109" s="79"/>
      <c r="AS109" s="27"/>
      <c r="AT109" s="27"/>
      <c r="AU109" s="27"/>
      <c r="AV109" s="38"/>
      <c r="AW109" s="38"/>
      <c r="AX109" s="38"/>
      <c r="AY109" s="38"/>
      <c r="AZ109" s="38"/>
      <c r="BA109" s="38"/>
      <c r="BB109" s="38"/>
      <c r="BC109" s="38"/>
      <c r="BD109" s="38"/>
      <c r="BE109" s="38"/>
      <c r="BF109" s="38"/>
      <c r="BG109" s="38"/>
      <c r="BH109" s="38"/>
      <c r="BI109" s="38"/>
      <c r="BJ109" s="38"/>
      <c r="BK109" s="38"/>
      <c r="BL109" s="38"/>
    </row>
    <row r="110" spans="1:64" s="39" customFormat="1" ht="170.1" customHeight="1" x14ac:dyDescent="0.3">
      <c r="A110" s="75"/>
      <c r="B110" s="75"/>
      <c r="C110" s="75"/>
      <c r="D110" s="75"/>
      <c r="E110" s="77"/>
      <c r="F110" s="77"/>
      <c r="G110" s="27"/>
      <c r="H110" s="78"/>
      <c r="I110" s="78"/>
      <c r="J110" s="27"/>
      <c r="K110" s="27"/>
      <c r="L110" s="27"/>
      <c r="M110" s="27"/>
      <c r="N110" s="27"/>
      <c r="O110" s="27"/>
      <c r="P110" s="27"/>
      <c r="Q110" s="27"/>
      <c r="R110" s="27"/>
      <c r="S110" s="27"/>
      <c r="T110" s="27"/>
      <c r="U110" s="79"/>
      <c r="V110" s="79"/>
      <c r="W110" s="27"/>
      <c r="X110" s="27"/>
      <c r="Y110" s="27"/>
      <c r="Z110" s="79"/>
      <c r="AA110" s="79"/>
      <c r="AB110" s="79"/>
      <c r="AC110" s="79"/>
      <c r="AD110" s="79"/>
      <c r="AE110" s="79"/>
      <c r="AF110" s="79"/>
      <c r="AG110" s="79"/>
      <c r="AH110" s="79"/>
      <c r="AI110" s="79"/>
      <c r="AJ110" s="38"/>
      <c r="AK110" s="38"/>
      <c r="AL110" s="38"/>
      <c r="AM110" s="27"/>
      <c r="AN110" s="27"/>
      <c r="AO110" s="27"/>
      <c r="AP110" s="27"/>
      <c r="AQ110" s="79"/>
      <c r="AR110" s="79"/>
      <c r="AS110" s="27"/>
      <c r="AT110" s="27"/>
      <c r="AU110" s="27"/>
      <c r="AV110" s="38"/>
      <c r="AW110" s="38"/>
      <c r="AX110" s="38"/>
      <c r="AY110" s="38"/>
      <c r="AZ110" s="38"/>
      <c r="BA110" s="38"/>
      <c r="BB110" s="38"/>
      <c r="BC110" s="38"/>
      <c r="BD110" s="38"/>
      <c r="BE110" s="38"/>
      <c r="BF110" s="38"/>
      <c r="BG110" s="38"/>
      <c r="BH110" s="38"/>
      <c r="BI110" s="38"/>
      <c r="BJ110" s="38"/>
      <c r="BK110" s="38"/>
      <c r="BL110" s="38"/>
    </row>
    <row r="111" spans="1:64" s="39" customFormat="1" ht="170.1" customHeight="1" x14ac:dyDescent="0.3">
      <c r="A111" s="75"/>
      <c r="B111" s="75"/>
      <c r="C111" s="75"/>
      <c r="D111" s="75"/>
      <c r="E111" s="77"/>
      <c r="F111" s="77"/>
      <c r="G111" s="27"/>
      <c r="H111" s="78"/>
      <c r="I111" s="78"/>
      <c r="J111" s="27"/>
      <c r="K111" s="27"/>
      <c r="L111" s="27"/>
      <c r="M111" s="27"/>
      <c r="N111" s="27"/>
      <c r="O111" s="27"/>
      <c r="P111" s="27"/>
      <c r="Q111" s="27"/>
      <c r="R111" s="27"/>
      <c r="S111" s="27"/>
      <c r="T111" s="27"/>
      <c r="U111" s="79"/>
      <c r="V111" s="79"/>
      <c r="W111" s="27"/>
      <c r="X111" s="27"/>
      <c r="Y111" s="27"/>
      <c r="Z111" s="79"/>
      <c r="AA111" s="79"/>
      <c r="AB111" s="79"/>
      <c r="AC111" s="79"/>
      <c r="AD111" s="79"/>
      <c r="AE111" s="79"/>
      <c r="AF111" s="79"/>
      <c r="AG111" s="79"/>
      <c r="AH111" s="79"/>
      <c r="AI111" s="79"/>
      <c r="AJ111" s="38"/>
      <c r="AK111" s="38"/>
      <c r="AL111" s="38"/>
      <c r="AM111" s="27"/>
      <c r="AN111" s="27"/>
      <c r="AO111" s="27"/>
      <c r="AP111" s="27"/>
      <c r="AQ111" s="79"/>
      <c r="AR111" s="79"/>
      <c r="AS111" s="27"/>
      <c r="AT111" s="27"/>
      <c r="AU111" s="27"/>
      <c r="AV111" s="38"/>
      <c r="AW111" s="38"/>
      <c r="AX111" s="38"/>
      <c r="AY111" s="38"/>
      <c r="AZ111" s="38"/>
      <c r="BA111" s="38"/>
      <c r="BB111" s="38"/>
      <c r="BC111" s="38"/>
      <c r="BD111" s="38"/>
      <c r="BE111" s="38"/>
      <c r="BF111" s="38"/>
      <c r="BG111" s="38"/>
      <c r="BH111" s="38"/>
      <c r="BI111" s="38"/>
      <c r="BJ111" s="38"/>
      <c r="BK111" s="38"/>
      <c r="BL111" s="38"/>
    </row>
    <row r="112" spans="1:64" s="39" customFormat="1" ht="170.1" customHeight="1" x14ac:dyDescent="0.3">
      <c r="A112" s="75"/>
      <c r="B112" s="75"/>
      <c r="C112" s="75"/>
      <c r="D112" s="75"/>
      <c r="E112" s="77"/>
      <c r="F112" s="77"/>
      <c r="G112" s="27"/>
      <c r="H112" s="78"/>
      <c r="I112" s="78"/>
      <c r="J112" s="27"/>
      <c r="K112" s="27"/>
      <c r="L112" s="27"/>
      <c r="M112" s="27"/>
      <c r="N112" s="27"/>
      <c r="O112" s="27"/>
      <c r="P112" s="27"/>
      <c r="Q112" s="27"/>
      <c r="R112" s="27"/>
      <c r="S112" s="27"/>
      <c r="T112" s="27"/>
      <c r="U112" s="79"/>
      <c r="V112" s="79"/>
      <c r="W112" s="27"/>
      <c r="X112" s="27"/>
      <c r="Y112" s="27"/>
      <c r="Z112" s="79"/>
      <c r="AA112" s="79"/>
      <c r="AB112" s="79"/>
      <c r="AC112" s="79"/>
      <c r="AD112" s="79"/>
      <c r="AE112" s="79"/>
      <c r="AF112" s="79"/>
      <c r="AG112" s="79"/>
      <c r="AH112" s="79"/>
      <c r="AI112" s="79"/>
      <c r="AJ112" s="38"/>
      <c r="AK112" s="38"/>
      <c r="AL112" s="38"/>
      <c r="AM112" s="27"/>
      <c r="AN112" s="27"/>
      <c r="AO112" s="27"/>
      <c r="AP112" s="27"/>
      <c r="AQ112" s="79"/>
      <c r="AR112" s="79"/>
      <c r="AS112" s="27"/>
      <c r="AT112" s="27"/>
      <c r="AU112" s="27"/>
      <c r="AV112" s="38"/>
      <c r="AW112" s="38"/>
      <c r="AX112" s="38"/>
      <c r="AY112" s="38"/>
      <c r="AZ112" s="38"/>
      <c r="BA112" s="38"/>
      <c r="BB112" s="38"/>
      <c r="BC112" s="38"/>
      <c r="BD112" s="38"/>
      <c r="BE112" s="38"/>
      <c r="BF112" s="38"/>
      <c r="BG112" s="38"/>
      <c r="BH112" s="38"/>
      <c r="BI112" s="38"/>
      <c r="BJ112" s="38"/>
      <c r="BK112" s="38"/>
      <c r="BL112" s="38"/>
    </row>
    <row r="113" spans="1:64" s="39" customFormat="1" ht="170.1" customHeight="1" x14ac:dyDescent="0.3">
      <c r="A113" s="75"/>
      <c r="B113" s="75"/>
      <c r="C113" s="75"/>
      <c r="D113" s="75"/>
      <c r="E113" s="77"/>
      <c r="F113" s="77"/>
      <c r="G113" s="27"/>
      <c r="H113" s="78"/>
      <c r="I113" s="78"/>
      <c r="J113" s="27"/>
      <c r="K113" s="27"/>
      <c r="L113" s="27"/>
      <c r="M113" s="27"/>
      <c r="N113" s="27"/>
      <c r="O113" s="27"/>
      <c r="P113" s="27"/>
      <c r="Q113" s="27"/>
      <c r="R113" s="27"/>
      <c r="S113" s="27"/>
      <c r="T113" s="27"/>
      <c r="U113" s="79"/>
      <c r="V113" s="79"/>
      <c r="W113" s="27"/>
      <c r="X113" s="27"/>
      <c r="Y113" s="27"/>
      <c r="Z113" s="79"/>
      <c r="AA113" s="79"/>
      <c r="AB113" s="79"/>
      <c r="AC113" s="79"/>
      <c r="AD113" s="79"/>
      <c r="AE113" s="79"/>
      <c r="AF113" s="79"/>
      <c r="AG113" s="79"/>
      <c r="AH113" s="79"/>
      <c r="AI113" s="79"/>
      <c r="AJ113" s="38"/>
      <c r="AK113" s="38"/>
      <c r="AL113" s="38"/>
      <c r="AM113" s="27"/>
      <c r="AN113" s="27"/>
      <c r="AO113" s="27"/>
      <c r="AP113" s="27"/>
      <c r="AQ113" s="79"/>
      <c r="AR113" s="79"/>
      <c r="AS113" s="27"/>
      <c r="AT113" s="27"/>
      <c r="AU113" s="27"/>
      <c r="AV113" s="38"/>
      <c r="AW113" s="38"/>
      <c r="AX113" s="38"/>
      <c r="AY113" s="38"/>
      <c r="AZ113" s="38"/>
      <c r="BA113" s="38"/>
      <c r="BB113" s="38"/>
      <c r="BC113" s="38"/>
      <c r="BD113" s="38"/>
      <c r="BE113" s="38"/>
      <c r="BF113" s="38"/>
      <c r="BG113" s="38"/>
      <c r="BH113" s="38"/>
      <c r="BI113" s="38"/>
      <c r="BJ113" s="38"/>
      <c r="BK113" s="38"/>
      <c r="BL113" s="38"/>
    </row>
    <row r="114" spans="1:64" s="39" customFormat="1" ht="170.1" customHeight="1" x14ac:dyDescent="0.3">
      <c r="A114" s="75"/>
      <c r="B114" s="75"/>
      <c r="C114" s="75"/>
      <c r="D114" s="75"/>
      <c r="E114" s="77"/>
      <c r="F114" s="77"/>
      <c r="G114" s="27"/>
      <c r="H114" s="78"/>
      <c r="I114" s="78"/>
      <c r="J114" s="27"/>
      <c r="K114" s="27"/>
      <c r="L114" s="27"/>
      <c r="M114" s="27"/>
      <c r="N114" s="27"/>
      <c r="O114" s="27"/>
      <c r="P114" s="27"/>
      <c r="Q114" s="27"/>
      <c r="R114" s="27"/>
      <c r="S114" s="27"/>
      <c r="T114" s="27"/>
      <c r="U114" s="79"/>
      <c r="V114" s="79"/>
      <c r="W114" s="27"/>
      <c r="X114" s="27"/>
      <c r="Y114" s="27"/>
      <c r="Z114" s="79"/>
      <c r="AA114" s="79"/>
      <c r="AB114" s="79"/>
      <c r="AC114" s="79"/>
      <c r="AD114" s="79"/>
      <c r="AE114" s="79"/>
      <c r="AF114" s="79"/>
      <c r="AG114" s="79"/>
      <c r="AH114" s="79"/>
      <c r="AI114" s="79"/>
      <c r="AJ114" s="38"/>
      <c r="AK114" s="38"/>
      <c r="AL114" s="38"/>
      <c r="AM114" s="27"/>
      <c r="AN114" s="27"/>
      <c r="AO114" s="27"/>
      <c r="AP114" s="27"/>
      <c r="AQ114" s="79"/>
      <c r="AR114" s="79"/>
      <c r="AS114" s="27"/>
      <c r="AT114" s="27"/>
      <c r="AU114" s="27"/>
      <c r="AV114" s="38"/>
      <c r="AW114" s="38"/>
      <c r="AX114" s="38"/>
      <c r="AY114" s="38"/>
      <c r="AZ114" s="38"/>
      <c r="BA114" s="38"/>
      <c r="BB114" s="38"/>
      <c r="BC114" s="38"/>
      <c r="BD114" s="38"/>
      <c r="BE114" s="38"/>
      <c r="BF114" s="38"/>
      <c r="BG114" s="38"/>
      <c r="BH114" s="38"/>
      <c r="BI114" s="38"/>
      <c r="BJ114" s="38"/>
      <c r="BK114" s="38"/>
      <c r="BL114" s="38"/>
    </row>
    <row r="115" spans="1:64" s="39" customFormat="1" ht="170.1" customHeight="1" x14ac:dyDescent="0.3">
      <c r="A115" s="75"/>
      <c r="B115" s="75"/>
      <c r="C115" s="75"/>
      <c r="D115" s="75"/>
      <c r="E115" s="77"/>
      <c r="F115" s="77"/>
      <c r="G115" s="27"/>
      <c r="H115" s="78"/>
      <c r="I115" s="78"/>
      <c r="J115" s="27"/>
      <c r="K115" s="27"/>
      <c r="L115" s="27"/>
      <c r="M115" s="27"/>
      <c r="N115" s="27"/>
      <c r="O115" s="27"/>
      <c r="P115" s="27"/>
      <c r="Q115" s="27"/>
      <c r="R115" s="27"/>
      <c r="S115" s="27"/>
      <c r="T115" s="27"/>
      <c r="U115" s="79"/>
      <c r="V115" s="79"/>
      <c r="W115" s="27"/>
      <c r="X115" s="27"/>
      <c r="Y115" s="27"/>
      <c r="Z115" s="79"/>
      <c r="AA115" s="79"/>
      <c r="AB115" s="79"/>
      <c r="AC115" s="79"/>
      <c r="AD115" s="79"/>
      <c r="AE115" s="79"/>
      <c r="AF115" s="79"/>
      <c r="AG115" s="79"/>
      <c r="AH115" s="79"/>
      <c r="AI115" s="79"/>
      <c r="AJ115" s="38"/>
      <c r="AK115" s="38"/>
      <c r="AL115" s="38"/>
      <c r="AM115" s="27"/>
      <c r="AN115" s="27"/>
      <c r="AO115" s="27"/>
      <c r="AP115" s="27"/>
      <c r="AQ115" s="79"/>
      <c r="AR115" s="79"/>
      <c r="AS115" s="27"/>
      <c r="AT115" s="27"/>
      <c r="AU115" s="27"/>
      <c r="AV115" s="38"/>
      <c r="AW115" s="38"/>
      <c r="AX115" s="38"/>
      <c r="AY115" s="38"/>
      <c r="AZ115" s="38"/>
      <c r="BA115" s="38"/>
      <c r="BB115" s="38"/>
      <c r="BC115" s="38"/>
      <c r="BD115" s="38"/>
      <c r="BE115" s="38"/>
      <c r="BF115" s="38"/>
      <c r="BG115" s="38"/>
      <c r="BH115" s="38"/>
      <c r="BI115" s="38"/>
      <c r="BJ115" s="38"/>
      <c r="BK115" s="38"/>
      <c r="BL115" s="38"/>
    </row>
    <row r="116" spans="1:64" s="39" customFormat="1" ht="170.1" customHeight="1" x14ac:dyDescent="0.3">
      <c r="A116" s="75"/>
      <c r="B116" s="75"/>
      <c r="C116" s="75"/>
      <c r="D116" s="75"/>
      <c r="E116" s="77"/>
      <c r="F116" s="77"/>
      <c r="G116" s="27"/>
      <c r="H116" s="78"/>
      <c r="I116" s="78"/>
      <c r="J116" s="27"/>
      <c r="K116" s="27"/>
      <c r="L116" s="27"/>
      <c r="M116" s="27"/>
      <c r="N116" s="27"/>
      <c r="O116" s="27"/>
      <c r="P116" s="27"/>
      <c r="Q116" s="27"/>
      <c r="R116" s="27"/>
      <c r="S116" s="27"/>
      <c r="T116" s="27"/>
      <c r="U116" s="79"/>
      <c r="V116" s="79"/>
      <c r="W116" s="27"/>
      <c r="X116" s="27"/>
      <c r="Y116" s="27"/>
      <c r="Z116" s="79"/>
      <c r="AA116" s="79"/>
      <c r="AB116" s="79"/>
      <c r="AC116" s="79"/>
      <c r="AD116" s="79"/>
      <c r="AE116" s="79"/>
      <c r="AF116" s="79"/>
      <c r="AG116" s="79"/>
      <c r="AH116" s="79"/>
      <c r="AI116" s="79"/>
      <c r="AJ116" s="38"/>
      <c r="AK116" s="38"/>
      <c r="AL116" s="38"/>
      <c r="AM116" s="27"/>
      <c r="AN116" s="27"/>
      <c r="AO116" s="27"/>
      <c r="AP116" s="27"/>
      <c r="AQ116" s="79"/>
      <c r="AR116" s="79"/>
      <c r="AS116" s="27"/>
      <c r="AT116" s="27"/>
      <c r="AU116" s="27"/>
      <c r="AV116" s="38"/>
      <c r="AW116" s="38"/>
      <c r="AX116" s="38"/>
      <c r="AY116" s="38"/>
      <c r="AZ116" s="38"/>
      <c r="BA116" s="38"/>
      <c r="BB116" s="38"/>
      <c r="BC116" s="38"/>
      <c r="BD116" s="38"/>
      <c r="BE116" s="38"/>
      <c r="BF116" s="38"/>
      <c r="BG116" s="38"/>
      <c r="BH116" s="38"/>
      <c r="BI116" s="38"/>
      <c r="BJ116" s="38"/>
      <c r="BK116" s="38"/>
      <c r="BL116" s="38"/>
    </row>
    <row r="117" spans="1:64" s="39" customFormat="1" ht="170.1" customHeight="1" x14ac:dyDescent="0.3">
      <c r="A117" s="75"/>
      <c r="B117" s="75"/>
      <c r="C117" s="75"/>
      <c r="D117" s="75"/>
      <c r="E117" s="77"/>
      <c r="F117" s="77"/>
      <c r="G117" s="27"/>
      <c r="H117" s="78"/>
      <c r="I117" s="78"/>
      <c r="J117" s="27"/>
      <c r="K117" s="27"/>
      <c r="L117" s="27"/>
      <c r="M117" s="27"/>
      <c r="N117" s="27"/>
      <c r="O117" s="27"/>
      <c r="P117" s="27"/>
      <c r="Q117" s="27"/>
      <c r="R117" s="27"/>
      <c r="S117" s="27"/>
      <c r="T117" s="27"/>
      <c r="U117" s="79"/>
      <c r="V117" s="79"/>
      <c r="W117" s="27"/>
      <c r="X117" s="27"/>
      <c r="Y117" s="27"/>
      <c r="Z117" s="79"/>
      <c r="AA117" s="79"/>
      <c r="AB117" s="79"/>
      <c r="AC117" s="79"/>
      <c r="AD117" s="79"/>
      <c r="AE117" s="79"/>
      <c r="AF117" s="79"/>
      <c r="AG117" s="79"/>
      <c r="AH117" s="79"/>
      <c r="AI117" s="79"/>
      <c r="AJ117" s="38"/>
      <c r="AK117" s="38"/>
      <c r="AL117" s="38"/>
      <c r="AM117" s="27"/>
      <c r="AN117" s="27"/>
      <c r="AO117" s="27"/>
      <c r="AP117" s="27"/>
      <c r="AQ117" s="79"/>
      <c r="AR117" s="79"/>
      <c r="AS117" s="27"/>
      <c r="AT117" s="27"/>
      <c r="AU117" s="27"/>
      <c r="AV117" s="38"/>
      <c r="AW117" s="38"/>
      <c r="AX117" s="38"/>
      <c r="AY117" s="38"/>
      <c r="AZ117" s="38"/>
      <c r="BA117" s="38"/>
      <c r="BB117" s="38"/>
      <c r="BC117" s="38"/>
      <c r="BD117" s="38"/>
      <c r="BE117" s="38"/>
      <c r="BF117" s="38"/>
      <c r="BG117" s="38"/>
      <c r="BH117" s="38"/>
      <c r="BI117" s="38"/>
      <c r="BJ117" s="38"/>
      <c r="BK117" s="38"/>
      <c r="BL117" s="38"/>
    </row>
    <row r="118" spans="1:64" s="39" customFormat="1" ht="170.1" customHeight="1" x14ac:dyDescent="0.3">
      <c r="A118" s="75"/>
      <c r="B118" s="75"/>
      <c r="C118" s="75"/>
      <c r="D118" s="75"/>
      <c r="E118" s="77"/>
      <c r="F118" s="77"/>
      <c r="G118" s="27"/>
      <c r="H118" s="78"/>
      <c r="I118" s="78"/>
      <c r="J118" s="27"/>
      <c r="K118" s="27"/>
      <c r="L118" s="27"/>
      <c r="M118" s="27"/>
      <c r="N118" s="27"/>
      <c r="O118" s="27"/>
      <c r="P118" s="27"/>
      <c r="Q118" s="27"/>
      <c r="R118" s="27"/>
      <c r="S118" s="27"/>
      <c r="T118" s="27"/>
      <c r="U118" s="79"/>
      <c r="V118" s="79"/>
      <c r="W118" s="27"/>
      <c r="X118" s="27"/>
      <c r="Y118" s="27"/>
      <c r="Z118" s="79"/>
      <c r="AA118" s="79"/>
      <c r="AB118" s="79"/>
      <c r="AC118" s="79"/>
      <c r="AD118" s="79"/>
      <c r="AE118" s="79"/>
      <c r="AF118" s="79"/>
      <c r="AG118" s="79"/>
      <c r="AH118" s="79"/>
      <c r="AI118" s="79"/>
      <c r="AJ118" s="38"/>
      <c r="AK118" s="38"/>
      <c r="AL118" s="38"/>
      <c r="AM118" s="27"/>
      <c r="AN118" s="27"/>
      <c r="AO118" s="27"/>
      <c r="AP118" s="27"/>
      <c r="AQ118" s="79"/>
      <c r="AR118" s="79"/>
      <c r="AS118" s="27"/>
      <c r="AT118" s="27"/>
      <c r="AU118" s="27"/>
      <c r="AV118" s="38"/>
      <c r="AW118" s="38"/>
      <c r="AX118" s="38"/>
      <c r="AY118" s="38"/>
      <c r="AZ118" s="38"/>
      <c r="BA118" s="38"/>
      <c r="BB118" s="38"/>
      <c r="BC118" s="38"/>
      <c r="BD118" s="38"/>
      <c r="BE118" s="38"/>
      <c r="BF118" s="38"/>
      <c r="BG118" s="38"/>
      <c r="BH118" s="38"/>
      <c r="BI118" s="38"/>
      <c r="BJ118" s="38"/>
      <c r="BK118" s="38"/>
      <c r="BL118" s="38"/>
    </row>
    <row r="119" spans="1:64" s="39" customFormat="1" ht="170.1" customHeight="1" x14ac:dyDescent="0.3">
      <c r="A119" s="75"/>
      <c r="B119" s="75"/>
      <c r="C119" s="75"/>
      <c r="D119" s="75"/>
      <c r="E119" s="77"/>
      <c r="F119" s="77"/>
      <c r="G119" s="27"/>
      <c r="H119" s="78"/>
      <c r="I119" s="78"/>
      <c r="J119" s="27"/>
      <c r="K119" s="27"/>
      <c r="L119" s="27"/>
      <c r="M119" s="27"/>
      <c r="N119" s="27"/>
      <c r="O119" s="27"/>
      <c r="P119" s="27"/>
      <c r="Q119" s="27"/>
      <c r="R119" s="27"/>
      <c r="S119" s="27"/>
      <c r="T119" s="27"/>
      <c r="U119" s="79"/>
      <c r="V119" s="79"/>
      <c r="W119" s="27"/>
      <c r="X119" s="27"/>
      <c r="Y119" s="27"/>
      <c r="Z119" s="79"/>
      <c r="AA119" s="79"/>
      <c r="AB119" s="79"/>
      <c r="AC119" s="79"/>
      <c r="AD119" s="79"/>
      <c r="AE119" s="79"/>
      <c r="AF119" s="79"/>
      <c r="AG119" s="79"/>
      <c r="AH119" s="79"/>
      <c r="AI119" s="79"/>
      <c r="AJ119" s="38"/>
      <c r="AK119" s="38"/>
      <c r="AL119" s="38"/>
      <c r="AM119" s="27"/>
      <c r="AN119" s="27"/>
      <c r="AO119" s="27"/>
      <c r="AP119" s="27"/>
      <c r="AQ119" s="79"/>
      <c r="AR119" s="79"/>
      <c r="AS119" s="27"/>
      <c r="AT119" s="27"/>
      <c r="AU119" s="27"/>
      <c r="AV119" s="38"/>
      <c r="AW119" s="38"/>
      <c r="AX119" s="38"/>
      <c r="AY119" s="38"/>
      <c r="AZ119" s="38"/>
      <c r="BA119" s="38"/>
      <c r="BB119" s="38"/>
      <c r="BC119" s="38"/>
      <c r="BD119" s="38"/>
      <c r="BE119" s="38"/>
      <c r="BF119" s="38"/>
      <c r="BG119" s="38"/>
      <c r="BH119" s="38"/>
      <c r="BI119" s="38"/>
      <c r="BJ119" s="38"/>
      <c r="BK119" s="38"/>
      <c r="BL119" s="38"/>
    </row>
    <row r="120" spans="1:64" s="39" customFormat="1" ht="170.1" customHeight="1" x14ac:dyDescent="0.3">
      <c r="A120" s="75"/>
      <c r="B120" s="75"/>
      <c r="C120" s="75"/>
      <c r="D120" s="75"/>
      <c r="E120" s="77"/>
      <c r="F120" s="77"/>
      <c r="G120" s="27"/>
      <c r="H120" s="78"/>
      <c r="I120" s="78"/>
      <c r="J120" s="27"/>
      <c r="K120" s="27"/>
      <c r="L120" s="27"/>
      <c r="M120" s="27"/>
      <c r="N120" s="27"/>
      <c r="O120" s="27"/>
      <c r="P120" s="27"/>
      <c r="Q120" s="27"/>
      <c r="R120" s="27"/>
      <c r="S120" s="27"/>
      <c r="T120" s="27"/>
      <c r="U120" s="79"/>
      <c r="V120" s="79"/>
      <c r="W120" s="27"/>
      <c r="X120" s="27"/>
      <c r="Y120" s="27"/>
      <c r="Z120" s="79"/>
      <c r="AA120" s="79"/>
      <c r="AB120" s="79"/>
      <c r="AC120" s="79"/>
      <c r="AD120" s="79"/>
      <c r="AE120" s="79"/>
      <c r="AF120" s="79"/>
      <c r="AG120" s="79"/>
      <c r="AH120" s="79"/>
      <c r="AI120" s="79"/>
      <c r="AJ120" s="38"/>
      <c r="AK120" s="38"/>
      <c r="AL120" s="38"/>
      <c r="AM120" s="27"/>
      <c r="AN120" s="27"/>
      <c r="AO120" s="27"/>
      <c r="AP120" s="27"/>
      <c r="AQ120" s="79"/>
      <c r="AR120" s="79"/>
      <c r="AS120" s="27"/>
      <c r="AT120" s="27"/>
      <c r="AU120" s="27"/>
      <c r="AV120" s="38"/>
      <c r="AW120" s="38"/>
      <c r="AX120" s="38"/>
      <c r="AY120" s="38"/>
      <c r="AZ120" s="38"/>
      <c r="BA120" s="38"/>
      <c r="BB120" s="38"/>
      <c r="BC120" s="38"/>
      <c r="BD120" s="38"/>
      <c r="BE120" s="38"/>
      <c r="BF120" s="38"/>
      <c r="BG120" s="38"/>
      <c r="BH120" s="38"/>
      <c r="BI120" s="38"/>
      <c r="BJ120" s="38"/>
      <c r="BK120" s="38"/>
      <c r="BL120" s="38"/>
    </row>
    <row r="121" spans="1:64" s="39" customFormat="1" ht="170.1" customHeight="1" x14ac:dyDescent="0.3">
      <c r="A121" s="75"/>
      <c r="B121" s="75"/>
      <c r="C121" s="75"/>
      <c r="D121" s="75"/>
      <c r="E121" s="77"/>
      <c r="F121" s="77"/>
      <c r="G121" s="27"/>
      <c r="H121" s="78"/>
      <c r="I121" s="78"/>
      <c r="J121" s="27"/>
      <c r="K121" s="27"/>
      <c r="L121" s="27"/>
      <c r="M121" s="27"/>
      <c r="N121" s="27"/>
      <c r="O121" s="27"/>
      <c r="P121" s="27"/>
      <c r="Q121" s="27"/>
      <c r="R121" s="27"/>
      <c r="S121" s="27"/>
      <c r="T121" s="27"/>
      <c r="U121" s="79"/>
      <c r="V121" s="79"/>
      <c r="W121" s="27"/>
      <c r="X121" s="27"/>
      <c r="Y121" s="27"/>
      <c r="Z121" s="79"/>
      <c r="AA121" s="79"/>
      <c r="AB121" s="79"/>
      <c r="AC121" s="79"/>
      <c r="AD121" s="79"/>
      <c r="AE121" s="79"/>
      <c r="AF121" s="79"/>
      <c r="AG121" s="79"/>
      <c r="AH121" s="79"/>
      <c r="AI121" s="79"/>
      <c r="AJ121" s="38"/>
      <c r="AK121" s="38"/>
      <c r="AL121" s="38"/>
      <c r="AM121" s="27"/>
      <c r="AN121" s="27"/>
      <c r="AO121" s="27"/>
      <c r="AP121" s="27"/>
      <c r="AQ121" s="79"/>
      <c r="AR121" s="79"/>
      <c r="AS121" s="27"/>
      <c r="AT121" s="27"/>
      <c r="AU121" s="27"/>
      <c r="AV121" s="38"/>
      <c r="AW121" s="38"/>
      <c r="AX121" s="38"/>
      <c r="AY121" s="38"/>
      <c r="AZ121" s="38"/>
      <c r="BA121" s="38"/>
      <c r="BB121" s="38"/>
      <c r="BC121" s="38"/>
      <c r="BD121" s="38"/>
      <c r="BE121" s="38"/>
      <c r="BF121" s="38"/>
      <c r="BG121" s="38"/>
      <c r="BH121" s="38"/>
      <c r="BI121" s="38"/>
      <c r="BJ121" s="38"/>
      <c r="BK121" s="38"/>
      <c r="BL121" s="38"/>
    </row>
    <row r="122" spans="1:64" s="39" customFormat="1" ht="170.1" customHeight="1" x14ac:dyDescent="0.3">
      <c r="A122" s="75"/>
      <c r="B122" s="75"/>
      <c r="C122" s="75"/>
      <c r="D122" s="75"/>
      <c r="E122" s="77"/>
      <c r="F122" s="77"/>
      <c r="G122" s="27"/>
      <c r="H122" s="78"/>
      <c r="I122" s="78"/>
      <c r="J122" s="27"/>
      <c r="K122" s="27"/>
      <c r="L122" s="27"/>
      <c r="M122" s="27"/>
      <c r="N122" s="27"/>
      <c r="O122" s="27"/>
      <c r="P122" s="27"/>
      <c r="Q122" s="27"/>
      <c r="R122" s="27"/>
      <c r="S122" s="27"/>
      <c r="T122" s="27"/>
      <c r="U122" s="79"/>
      <c r="V122" s="79"/>
      <c r="W122" s="27"/>
      <c r="X122" s="27"/>
      <c r="Y122" s="27"/>
      <c r="Z122" s="79"/>
      <c r="AA122" s="79"/>
      <c r="AB122" s="79"/>
      <c r="AC122" s="79"/>
      <c r="AD122" s="79"/>
      <c r="AE122" s="79"/>
      <c r="AF122" s="79"/>
      <c r="AG122" s="79"/>
      <c r="AH122" s="79"/>
      <c r="AI122" s="79"/>
      <c r="AJ122" s="38"/>
      <c r="AK122" s="38"/>
      <c r="AL122" s="38"/>
      <c r="AM122" s="27"/>
      <c r="AN122" s="27"/>
      <c r="AO122" s="27"/>
      <c r="AP122" s="27"/>
      <c r="AQ122" s="79"/>
      <c r="AR122" s="79"/>
      <c r="AS122" s="27"/>
      <c r="AT122" s="27"/>
      <c r="AU122" s="27"/>
      <c r="AV122" s="38"/>
      <c r="AW122" s="38"/>
      <c r="AX122" s="38"/>
      <c r="AY122" s="38"/>
      <c r="AZ122" s="38"/>
      <c r="BA122" s="38"/>
      <c r="BB122" s="38"/>
      <c r="BC122" s="38"/>
      <c r="BD122" s="38"/>
      <c r="BE122" s="38"/>
      <c r="BF122" s="38"/>
      <c r="BG122" s="38"/>
      <c r="BH122" s="38"/>
      <c r="BI122" s="38"/>
      <c r="BJ122" s="38"/>
      <c r="BK122" s="38"/>
      <c r="BL122" s="38"/>
    </row>
    <row r="123" spans="1:64" s="39" customFormat="1" ht="170.1" customHeight="1" x14ac:dyDescent="0.3">
      <c r="A123" s="75"/>
      <c r="B123" s="75"/>
      <c r="C123" s="75"/>
      <c r="D123" s="75"/>
      <c r="E123" s="77"/>
      <c r="F123" s="77"/>
      <c r="G123" s="27"/>
      <c r="H123" s="78"/>
      <c r="I123" s="78"/>
      <c r="J123" s="27"/>
      <c r="K123" s="27"/>
      <c r="L123" s="27"/>
      <c r="M123" s="27"/>
      <c r="N123" s="27"/>
      <c r="O123" s="27"/>
      <c r="P123" s="27"/>
      <c r="Q123" s="27"/>
      <c r="R123" s="27"/>
      <c r="S123" s="27"/>
      <c r="T123" s="27"/>
      <c r="U123" s="79"/>
      <c r="V123" s="79"/>
      <c r="W123" s="27"/>
      <c r="X123" s="27"/>
      <c r="Y123" s="27"/>
      <c r="Z123" s="79"/>
      <c r="AA123" s="79"/>
      <c r="AB123" s="79"/>
      <c r="AC123" s="79"/>
      <c r="AD123" s="79"/>
      <c r="AE123" s="79"/>
      <c r="AF123" s="79"/>
      <c r="AG123" s="79"/>
      <c r="AH123" s="79"/>
      <c r="AI123" s="79"/>
      <c r="AJ123" s="38"/>
      <c r="AK123" s="38"/>
      <c r="AL123" s="38"/>
      <c r="AM123" s="27"/>
      <c r="AN123" s="27"/>
      <c r="AO123" s="27"/>
      <c r="AP123" s="27"/>
      <c r="AQ123" s="79"/>
      <c r="AR123" s="79"/>
      <c r="AS123" s="27"/>
      <c r="AT123" s="27"/>
      <c r="AU123" s="27"/>
      <c r="AV123" s="38"/>
      <c r="AW123" s="38"/>
      <c r="AX123" s="38"/>
      <c r="AY123" s="38"/>
      <c r="AZ123" s="38"/>
      <c r="BA123" s="38"/>
      <c r="BB123" s="38"/>
      <c r="BC123" s="38"/>
      <c r="BD123" s="38"/>
      <c r="BE123" s="38"/>
      <c r="BF123" s="38"/>
      <c r="BG123" s="38"/>
      <c r="BH123" s="38"/>
      <c r="BI123" s="38"/>
      <c r="BJ123" s="38"/>
      <c r="BK123" s="38"/>
      <c r="BL123" s="38"/>
    </row>
    <row r="124" spans="1:64" s="39" customFormat="1" ht="170.1" customHeight="1" x14ac:dyDescent="0.3">
      <c r="A124" s="75"/>
      <c r="B124" s="75"/>
      <c r="C124" s="75"/>
      <c r="D124" s="75"/>
      <c r="E124" s="77"/>
      <c r="F124" s="77"/>
      <c r="G124" s="27"/>
      <c r="H124" s="78"/>
      <c r="I124" s="78"/>
      <c r="J124" s="27"/>
      <c r="K124" s="27"/>
      <c r="L124" s="27"/>
      <c r="M124" s="27"/>
      <c r="N124" s="27"/>
      <c r="O124" s="27"/>
      <c r="P124" s="27"/>
      <c r="Q124" s="27"/>
      <c r="R124" s="27"/>
      <c r="S124" s="27"/>
      <c r="T124" s="27"/>
      <c r="U124" s="79"/>
      <c r="V124" s="79"/>
      <c r="W124" s="27"/>
      <c r="X124" s="27"/>
      <c r="Y124" s="27"/>
      <c r="Z124" s="79"/>
      <c r="AA124" s="79"/>
      <c r="AB124" s="79"/>
      <c r="AC124" s="79"/>
      <c r="AD124" s="79"/>
      <c r="AE124" s="79"/>
      <c r="AF124" s="79"/>
      <c r="AG124" s="79"/>
      <c r="AH124" s="79"/>
      <c r="AI124" s="79"/>
      <c r="AJ124" s="38"/>
      <c r="AK124" s="38"/>
      <c r="AL124" s="38"/>
      <c r="AM124" s="27"/>
      <c r="AN124" s="27"/>
      <c r="AO124" s="27"/>
      <c r="AP124" s="27"/>
      <c r="AQ124" s="79"/>
      <c r="AR124" s="79"/>
      <c r="AS124" s="27"/>
      <c r="AT124" s="27"/>
      <c r="AU124" s="27"/>
      <c r="AV124" s="38"/>
      <c r="AW124" s="38"/>
      <c r="AX124" s="38"/>
      <c r="AY124" s="38"/>
      <c r="AZ124" s="38"/>
      <c r="BA124" s="38"/>
      <c r="BB124" s="38"/>
      <c r="BC124" s="38"/>
      <c r="BD124" s="38"/>
      <c r="BE124" s="38"/>
      <c r="BF124" s="38"/>
      <c r="BG124" s="38"/>
      <c r="BH124" s="38"/>
      <c r="BI124" s="38"/>
      <c r="BJ124" s="38"/>
      <c r="BK124" s="38"/>
      <c r="BL124" s="38"/>
    </row>
    <row r="125" spans="1:64" s="39" customFormat="1" ht="170.1" customHeight="1" x14ac:dyDescent="0.3">
      <c r="A125" s="75"/>
      <c r="B125" s="75"/>
      <c r="C125" s="75"/>
      <c r="D125" s="75"/>
      <c r="E125" s="77"/>
      <c r="F125" s="77"/>
      <c r="G125" s="27"/>
      <c r="H125" s="78"/>
      <c r="I125" s="78"/>
      <c r="J125" s="27"/>
      <c r="K125" s="27"/>
      <c r="L125" s="27"/>
      <c r="M125" s="27"/>
      <c r="N125" s="27"/>
      <c r="O125" s="27"/>
      <c r="P125" s="27"/>
      <c r="Q125" s="27"/>
      <c r="R125" s="27"/>
      <c r="S125" s="27"/>
      <c r="T125" s="27"/>
      <c r="U125" s="79"/>
      <c r="V125" s="79"/>
      <c r="W125" s="27"/>
      <c r="X125" s="27"/>
      <c r="Y125" s="27"/>
      <c r="Z125" s="79"/>
      <c r="AA125" s="79"/>
      <c r="AB125" s="79"/>
      <c r="AC125" s="79"/>
      <c r="AD125" s="79"/>
      <c r="AE125" s="79"/>
      <c r="AF125" s="79"/>
      <c r="AG125" s="79"/>
      <c r="AH125" s="79"/>
      <c r="AI125" s="79"/>
      <c r="AJ125" s="38"/>
      <c r="AK125" s="38"/>
      <c r="AL125" s="38"/>
      <c r="AM125" s="27"/>
      <c r="AN125" s="27"/>
      <c r="AO125" s="27"/>
      <c r="AP125" s="27"/>
      <c r="AQ125" s="79"/>
      <c r="AR125" s="79"/>
      <c r="AS125" s="27"/>
      <c r="AT125" s="27"/>
      <c r="AU125" s="27"/>
      <c r="AV125" s="38"/>
      <c r="AW125" s="38"/>
      <c r="AX125" s="38"/>
      <c r="AY125" s="38"/>
      <c r="AZ125" s="38"/>
      <c r="BA125" s="38"/>
      <c r="BB125" s="38"/>
      <c r="BC125" s="38"/>
      <c r="BD125" s="38"/>
      <c r="BE125" s="38"/>
      <c r="BF125" s="38"/>
      <c r="BG125" s="38"/>
      <c r="BH125" s="38"/>
      <c r="BI125" s="38"/>
      <c r="BJ125" s="38"/>
      <c r="BK125" s="38"/>
      <c r="BL125" s="38"/>
    </row>
    <row r="126" spans="1:64" s="39" customFormat="1" ht="170.1" customHeight="1" x14ac:dyDescent="0.3">
      <c r="A126" s="75"/>
      <c r="B126" s="75"/>
      <c r="C126" s="75"/>
      <c r="D126" s="75"/>
      <c r="E126" s="77"/>
      <c r="F126" s="77"/>
      <c r="G126" s="27"/>
      <c r="H126" s="78"/>
      <c r="I126" s="78"/>
      <c r="J126" s="27"/>
      <c r="K126" s="27"/>
      <c r="L126" s="27"/>
      <c r="M126" s="27"/>
      <c r="N126" s="27"/>
      <c r="O126" s="27"/>
      <c r="P126" s="27"/>
      <c r="Q126" s="27"/>
      <c r="R126" s="27"/>
      <c r="S126" s="27"/>
      <c r="T126" s="27"/>
      <c r="U126" s="79"/>
      <c r="V126" s="79"/>
      <c r="W126" s="27"/>
      <c r="X126" s="27"/>
      <c r="Y126" s="27"/>
      <c r="Z126" s="79"/>
      <c r="AA126" s="79"/>
      <c r="AB126" s="79"/>
      <c r="AC126" s="79"/>
      <c r="AD126" s="79"/>
      <c r="AE126" s="79"/>
      <c r="AF126" s="79"/>
      <c r="AG126" s="79"/>
      <c r="AH126" s="79"/>
      <c r="AI126" s="79"/>
      <c r="AJ126" s="38"/>
      <c r="AK126" s="38"/>
      <c r="AL126" s="38"/>
      <c r="AM126" s="27"/>
      <c r="AN126" s="27"/>
      <c r="AO126" s="27"/>
      <c r="AP126" s="27"/>
      <c r="AQ126" s="79"/>
      <c r="AR126" s="79"/>
      <c r="AS126" s="27"/>
      <c r="AT126" s="27"/>
      <c r="AU126" s="27"/>
      <c r="AV126" s="38"/>
      <c r="AW126" s="38"/>
      <c r="AX126" s="38"/>
      <c r="AY126" s="38"/>
      <c r="AZ126" s="38"/>
      <c r="BA126" s="38"/>
      <c r="BB126" s="38"/>
      <c r="BC126" s="38"/>
      <c r="BD126" s="38"/>
      <c r="BE126" s="38"/>
      <c r="BF126" s="38"/>
      <c r="BG126" s="38"/>
      <c r="BH126" s="38"/>
      <c r="BI126" s="38"/>
      <c r="BJ126" s="38"/>
      <c r="BK126" s="38"/>
      <c r="BL126" s="38"/>
    </row>
    <row r="127" spans="1:64" s="39" customFormat="1" ht="170.1" customHeight="1" x14ac:dyDescent="0.3">
      <c r="A127" s="75"/>
      <c r="B127" s="75"/>
      <c r="C127" s="75"/>
      <c r="D127" s="75"/>
      <c r="E127" s="77"/>
      <c r="F127" s="77"/>
      <c r="G127" s="27"/>
      <c r="H127" s="78"/>
      <c r="I127" s="78"/>
      <c r="J127" s="27"/>
      <c r="K127" s="27"/>
      <c r="L127" s="27"/>
      <c r="M127" s="27"/>
      <c r="N127" s="27"/>
      <c r="O127" s="27"/>
      <c r="P127" s="27"/>
      <c r="Q127" s="27"/>
      <c r="R127" s="27"/>
      <c r="S127" s="27"/>
      <c r="T127" s="27"/>
      <c r="U127" s="79"/>
      <c r="V127" s="79"/>
      <c r="W127" s="27"/>
      <c r="X127" s="27"/>
      <c r="Y127" s="27"/>
      <c r="Z127" s="79"/>
      <c r="AA127" s="79"/>
      <c r="AB127" s="79"/>
      <c r="AC127" s="79"/>
      <c r="AD127" s="79"/>
      <c r="AE127" s="79"/>
      <c r="AF127" s="79"/>
      <c r="AG127" s="79"/>
      <c r="AH127" s="79"/>
      <c r="AI127" s="79"/>
      <c r="AJ127" s="38"/>
      <c r="AK127" s="38"/>
      <c r="AL127" s="38"/>
      <c r="AM127" s="27"/>
      <c r="AN127" s="27"/>
      <c r="AO127" s="27"/>
      <c r="AP127" s="27"/>
      <c r="AQ127" s="79"/>
      <c r="AR127" s="79"/>
      <c r="AS127" s="27"/>
      <c r="AT127" s="27"/>
      <c r="AU127" s="27"/>
      <c r="AV127" s="38"/>
      <c r="AW127" s="38"/>
      <c r="AX127" s="38"/>
      <c r="AY127" s="38"/>
      <c r="AZ127" s="38"/>
      <c r="BA127" s="38"/>
      <c r="BB127" s="38"/>
      <c r="BC127" s="38"/>
      <c r="BD127" s="38"/>
      <c r="BE127" s="38"/>
      <c r="BF127" s="38"/>
      <c r="BG127" s="38"/>
      <c r="BH127" s="38"/>
      <c r="BI127" s="38"/>
      <c r="BJ127" s="38"/>
      <c r="BK127" s="38"/>
      <c r="BL127" s="38"/>
    </row>
    <row r="128" spans="1:64" s="39" customFormat="1" ht="170.1" customHeight="1" x14ac:dyDescent="0.3">
      <c r="A128" s="75"/>
      <c r="B128" s="75"/>
      <c r="C128" s="75"/>
      <c r="D128" s="75"/>
      <c r="E128" s="77"/>
      <c r="F128" s="77"/>
      <c r="G128" s="27"/>
      <c r="H128" s="78"/>
      <c r="I128" s="78"/>
      <c r="J128" s="27"/>
      <c r="K128" s="27"/>
      <c r="L128" s="27"/>
      <c r="M128" s="27"/>
      <c r="N128" s="27"/>
      <c r="O128" s="27"/>
      <c r="P128" s="27"/>
      <c r="Q128" s="27"/>
      <c r="R128" s="27"/>
      <c r="S128" s="27"/>
      <c r="T128" s="27"/>
      <c r="U128" s="79"/>
      <c r="V128" s="79"/>
      <c r="W128" s="27"/>
      <c r="X128" s="27"/>
      <c r="Y128" s="27"/>
      <c r="Z128" s="79"/>
      <c r="AA128" s="79"/>
      <c r="AB128" s="79"/>
      <c r="AC128" s="79"/>
      <c r="AD128" s="79"/>
      <c r="AE128" s="79"/>
      <c r="AF128" s="79"/>
      <c r="AG128" s="79"/>
      <c r="AH128" s="79"/>
      <c r="AI128" s="79"/>
      <c r="AJ128" s="38"/>
      <c r="AK128" s="38"/>
      <c r="AL128" s="38"/>
      <c r="AM128" s="27"/>
      <c r="AN128" s="27"/>
      <c r="AO128" s="27"/>
      <c r="AP128" s="27"/>
      <c r="AQ128" s="79"/>
      <c r="AR128" s="79"/>
      <c r="AS128" s="27"/>
      <c r="AT128" s="27"/>
      <c r="AU128" s="27"/>
      <c r="AV128" s="38"/>
      <c r="AW128" s="38"/>
      <c r="AX128" s="38"/>
      <c r="AY128" s="38"/>
      <c r="AZ128" s="38"/>
      <c r="BA128" s="38"/>
      <c r="BB128" s="38"/>
      <c r="BC128" s="38"/>
      <c r="BD128" s="38"/>
      <c r="BE128" s="38"/>
      <c r="BF128" s="38"/>
      <c r="BG128" s="38"/>
      <c r="BH128" s="38"/>
      <c r="BI128" s="38"/>
      <c r="BJ128" s="38"/>
      <c r="BK128" s="38"/>
      <c r="BL128" s="38"/>
    </row>
    <row r="129" spans="1:64" s="39" customFormat="1" ht="170.1" customHeight="1" x14ac:dyDescent="0.3">
      <c r="A129" s="75"/>
      <c r="B129" s="75"/>
      <c r="C129" s="75"/>
      <c r="D129" s="75"/>
      <c r="E129" s="77"/>
      <c r="F129" s="77"/>
      <c r="G129" s="27"/>
      <c r="H129" s="78"/>
      <c r="I129" s="78"/>
      <c r="J129" s="27"/>
      <c r="K129" s="27"/>
      <c r="L129" s="27"/>
      <c r="M129" s="27"/>
      <c r="N129" s="27"/>
      <c r="O129" s="27"/>
      <c r="P129" s="27"/>
      <c r="Q129" s="27"/>
      <c r="R129" s="27"/>
      <c r="S129" s="27"/>
      <c r="T129" s="27"/>
      <c r="U129" s="79"/>
      <c r="V129" s="79"/>
      <c r="W129" s="27"/>
      <c r="X129" s="27"/>
      <c r="Y129" s="27"/>
      <c r="Z129" s="79"/>
      <c r="AA129" s="79"/>
      <c r="AB129" s="79"/>
      <c r="AC129" s="79"/>
      <c r="AD129" s="79"/>
      <c r="AE129" s="79"/>
      <c r="AF129" s="79"/>
      <c r="AG129" s="79"/>
      <c r="AH129" s="79"/>
      <c r="AI129" s="79"/>
      <c r="AJ129" s="38"/>
      <c r="AK129" s="38"/>
      <c r="AL129" s="38"/>
      <c r="AM129" s="27"/>
      <c r="AN129" s="27"/>
      <c r="AO129" s="27"/>
      <c r="AP129" s="27"/>
      <c r="AQ129" s="79"/>
      <c r="AR129" s="79"/>
      <c r="AS129" s="27"/>
      <c r="AT129" s="27"/>
      <c r="AU129" s="27"/>
      <c r="AV129" s="38"/>
      <c r="AW129" s="38"/>
      <c r="AX129" s="38"/>
      <c r="AY129" s="38"/>
      <c r="AZ129" s="38"/>
      <c r="BA129" s="38"/>
      <c r="BB129" s="38"/>
      <c r="BC129" s="38"/>
      <c r="BD129" s="38"/>
      <c r="BE129" s="38"/>
      <c r="BF129" s="38"/>
      <c r="BG129" s="38"/>
      <c r="BH129" s="38"/>
      <c r="BI129" s="38"/>
      <c r="BJ129" s="38"/>
      <c r="BK129" s="38"/>
      <c r="BL129" s="38"/>
    </row>
    <row r="130" spans="1:64" s="39" customFormat="1" ht="170.1" customHeight="1" x14ac:dyDescent="0.3">
      <c r="A130" s="75"/>
      <c r="B130" s="75"/>
      <c r="C130" s="75"/>
      <c r="D130" s="75"/>
      <c r="E130" s="77"/>
      <c r="F130" s="77"/>
      <c r="G130" s="27"/>
      <c r="H130" s="78"/>
      <c r="I130" s="78"/>
      <c r="J130" s="27"/>
      <c r="K130" s="27"/>
      <c r="L130" s="27"/>
      <c r="M130" s="27"/>
      <c r="N130" s="27"/>
      <c r="O130" s="27"/>
      <c r="P130" s="27"/>
      <c r="Q130" s="27"/>
      <c r="R130" s="27"/>
      <c r="S130" s="27"/>
      <c r="T130" s="27"/>
      <c r="U130" s="79"/>
      <c r="V130" s="79"/>
      <c r="W130" s="27"/>
      <c r="X130" s="27"/>
      <c r="Y130" s="27"/>
      <c r="Z130" s="79"/>
      <c r="AA130" s="79"/>
      <c r="AB130" s="79"/>
      <c r="AC130" s="79"/>
      <c r="AD130" s="79"/>
      <c r="AE130" s="79"/>
      <c r="AF130" s="79"/>
      <c r="AG130" s="79"/>
      <c r="AH130" s="79"/>
      <c r="AI130" s="79"/>
      <c r="AJ130" s="38"/>
      <c r="AK130" s="38"/>
      <c r="AL130" s="38"/>
      <c r="AM130" s="27"/>
      <c r="AN130" s="27"/>
      <c r="AO130" s="27"/>
      <c r="AP130" s="27"/>
      <c r="AQ130" s="79"/>
      <c r="AR130" s="79"/>
      <c r="AS130" s="27"/>
      <c r="AT130" s="27"/>
      <c r="AU130" s="27"/>
      <c r="AV130" s="38"/>
      <c r="AW130" s="38"/>
      <c r="AX130" s="38"/>
      <c r="AY130" s="38"/>
      <c r="AZ130" s="38"/>
      <c r="BA130" s="38"/>
      <c r="BB130" s="38"/>
      <c r="BC130" s="38"/>
      <c r="BD130" s="38"/>
      <c r="BE130" s="38"/>
      <c r="BF130" s="38"/>
      <c r="BG130" s="38"/>
      <c r="BH130" s="38"/>
      <c r="BI130" s="38"/>
      <c r="BJ130" s="38"/>
      <c r="BK130" s="38"/>
      <c r="BL130" s="38"/>
    </row>
    <row r="131" spans="1:64" s="39" customFormat="1" ht="170.1" customHeight="1" x14ac:dyDescent="0.3">
      <c r="A131" s="75"/>
      <c r="B131" s="75"/>
      <c r="C131" s="75"/>
      <c r="D131" s="75"/>
      <c r="E131" s="77"/>
      <c r="F131" s="77"/>
      <c r="G131" s="27"/>
      <c r="H131" s="78"/>
      <c r="I131" s="78"/>
      <c r="J131" s="27"/>
      <c r="K131" s="27"/>
      <c r="L131" s="27"/>
      <c r="M131" s="27"/>
      <c r="N131" s="27"/>
      <c r="O131" s="27"/>
      <c r="P131" s="27"/>
      <c r="Q131" s="27"/>
      <c r="R131" s="27"/>
      <c r="S131" s="27"/>
      <c r="T131" s="27"/>
      <c r="U131" s="79"/>
      <c r="V131" s="79"/>
      <c r="W131" s="27"/>
      <c r="X131" s="27"/>
      <c r="Y131" s="27"/>
      <c r="Z131" s="79"/>
      <c r="AA131" s="79"/>
      <c r="AB131" s="79"/>
      <c r="AC131" s="79"/>
      <c r="AD131" s="79"/>
      <c r="AE131" s="79"/>
      <c r="AF131" s="79"/>
      <c r="AG131" s="79"/>
      <c r="AH131" s="79"/>
      <c r="AI131" s="79"/>
      <c r="AJ131" s="38"/>
      <c r="AK131" s="38"/>
      <c r="AL131" s="38"/>
      <c r="AM131" s="27"/>
      <c r="AN131" s="27"/>
      <c r="AO131" s="27"/>
      <c r="AP131" s="27"/>
      <c r="AQ131" s="79"/>
      <c r="AR131" s="79"/>
      <c r="AS131" s="27"/>
      <c r="AT131" s="27"/>
      <c r="AU131" s="27"/>
      <c r="AV131" s="38"/>
      <c r="AW131" s="38"/>
      <c r="AX131" s="38"/>
      <c r="AY131" s="38"/>
      <c r="AZ131" s="38"/>
      <c r="BA131" s="38"/>
      <c r="BB131" s="38"/>
      <c r="BC131" s="38"/>
      <c r="BD131" s="38"/>
      <c r="BE131" s="38"/>
      <c r="BF131" s="38"/>
      <c r="BG131" s="38"/>
      <c r="BH131" s="38"/>
      <c r="BI131" s="38"/>
      <c r="BJ131" s="38"/>
      <c r="BK131" s="38"/>
      <c r="BL131" s="38"/>
    </row>
    <row r="132" spans="1:64" s="39" customFormat="1" ht="170.1" customHeight="1" x14ac:dyDescent="0.3">
      <c r="A132" s="75"/>
      <c r="B132" s="75"/>
      <c r="C132" s="75"/>
      <c r="D132" s="75"/>
      <c r="E132" s="77"/>
      <c r="F132" s="77"/>
      <c r="G132" s="27"/>
      <c r="H132" s="78"/>
      <c r="I132" s="78"/>
      <c r="J132" s="27"/>
      <c r="K132" s="27"/>
      <c r="L132" s="27"/>
      <c r="M132" s="27"/>
      <c r="N132" s="27"/>
      <c r="O132" s="27"/>
      <c r="P132" s="27"/>
      <c r="Q132" s="27"/>
      <c r="R132" s="27"/>
      <c r="S132" s="27"/>
      <c r="T132" s="27"/>
      <c r="U132" s="79"/>
      <c r="V132" s="79"/>
      <c r="W132" s="27"/>
      <c r="X132" s="27"/>
      <c r="Y132" s="27"/>
      <c r="Z132" s="79"/>
      <c r="AA132" s="79"/>
      <c r="AB132" s="79"/>
      <c r="AC132" s="79"/>
      <c r="AD132" s="79"/>
      <c r="AE132" s="79"/>
      <c r="AF132" s="79"/>
      <c r="AG132" s="79"/>
      <c r="AH132" s="79"/>
      <c r="AI132" s="79"/>
      <c r="AJ132" s="38"/>
      <c r="AK132" s="38"/>
      <c r="AL132" s="38"/>
      <c r="AM132" s="27"/>
      <c r="AN132" s="27"/>
      <c r="AO132" s="27"/>
      <c r="AP132" s="27"/>
      <c r="AQ132" s="79"/>
      <c r="AR132" s="79"/>
      <c r="AS132" s="27"/>
      <c r="AT132" s="27"/>
      <c r="AU132" s="27"/>
      <c r="AV132" s="38"/>
      <c r="AW132" s="38"/>
      <c r="AX132" s="38"/>
      <c r="AY132" s="38"/>
      <c r="AZ132" s="38"/>
      <c r="BA132" s="38"/>
      <c r="BB132" s="38"/>
      <c r="BC132" s="38"/>
      <c r="BD132" s="38"/>
      <c r="BE132" s="38"/>
      <c r="BF132" s="38"/>
      <c r="BG132" s="38"/>
      <c r="BH132" s="38"/>
      <c r="BI132" s="38"/>
      <c r="BJ132" s="38"/>
      <c r="BK132" s="38"/>
      <c r="BL132" s="38"/>
    </row>
    <row r="133" spans="1:64" s="39" customFormat="1" ht="170.1" customHeight="1" x14ac:dyDescent="0.3">
      <c r="A133" s="75"/>
      <c r="B133" s="75"/>
      <c r="C133" s="75"/>
      <c r="D133" s="75"/>
      <c r="E133" s="77"/>
      <c r="F133" s="77"/>
      <c r="G133" s="27"/>
      <c r="H133" s="78"/>
      <c r="I133" s="78"/>
      <c r="J133" s="27"/>
      <c r="K133" s="27"/>
      <c r="L133" s="27"/>
      <c r="M133" s="27"/>
      <c r="N133" s="27"/>
      <c r="O133" s="27"/>
      <c r="P133" s="27"/>
      <c r="Q133" s="27"/>
      <c r="R133" s="27"/>
      <c r="S133" s="27"/>
      <c r="T133" s="27"/>
      <c r="U133" s="79"/>
      <c r="V133" s="79"/>
      <c r="W133" s="27"/>
      <c r="X133" s="27"/>
      <c r="Y133" s="27"/>
      <c r="Z133" s="79"/>
      <c r="AA133" s="79"/>
      <c r="AB133" s="79"/>
      <c r="AC133" s="79"/>
      <c r="AD133" s="79"/>
      <c r="AE133" s="79"/>
      <c r="AF133" s="79"/>
      <c r="AG133" s="79"/>
      <c r="AH133" s="79"/>
      <c r="AI133" s="79"/>
      <c r="AJ133" s="38"/>
      <c r="AK133" s="38"/>
      <c r="AL133" s="38"/>
      <c r="AM133" s="27"/>
      <c r="AN133" s="27"/>
      <c r="AO133" s="27"/>
      <c r="AP133" s="27"/>
      <c r="AQ133" s="79"/>
      <c r="AR133" s="79"/>
      <c r="AS133" s="27"/>
      <c r="AT133" s="27"/>
      <c r="AU133" s="27"/>
      <c r="AV133" s="38"/>
      <c r="AW133" s="38"/>
      <c r="AX133" s="38"/>
      <c r="AY133" s="38"/>
      <c r="AZ133" s="38"/>
      <c r="BA133" s="38"/>
      <c r="BB133" s="38"/>
      <c r="BC133" s="38"/>
      <c r="BD133" s="38"/>
      <c r="BE133" s="38"/>
      <c r="BF133" s="38"/>
      <c r="BG133" s="38"/>
      <c r="BH133" s="38"/>
      <c r="BI133" s="38"/>
      <c r="BJ133" s="38"/>
      <c r="BK133" s="38"/>
      <c r="BL133" s="38"/>
    </row>
    <row r="134" spans="1:64" s="39" customFormat="1" ht="170.1" customHeight="1" x14ac:dyDescent="0.3">
      <c r="A134" s="75"/>
      <c r="B134" s="75"/>
      <c r="C134" s="75"/>
      <c r="D134" s="75"/>
      <c r="E134" s="77"/>
      <c r="F134" s="77"/>
      <c r="G134" s="27"/>
      <c r="H134" s="78"/>
      <c r="I134" s="78"/>
      <c r="J134" s="27"/>
      <c r="K134" s="27"/>
      <c r="L134" s="27"/>
      <c r="M134" s="27"/>
      <c r="N134" s="27"/>
      <c r="O134" s="27"/>
      <c r="P134" s="27"/>
      <c r="Q134" s="27"/>
      <c r="R134" s="27"/>
      <c r="S134" s="27"/>
      <c r="T134" s="27"/>
      <c r="U134" s="79"/>
      <c r="V134" s="79"/>
      <c r="W134" s="27"/>
      <c r="X134" s="27"/>
      <c r="Y134" s="27"/>
      <c r="Z134" s="79"/>
      <c r="AA134" s="79"/>
      <c r="AB134" s="79"/>
      <c r="AC134" s="79"/>
      <c r="AD134" s="79"/>
      <c r="AE134" s="79"/>
      <c r="AF134" s="79"/>
      <c r="AG134" s="79"/>
      <c r="AH134" s="79"/>
      <c r="AI134" s="79"/>
      <c r="AJ134" s="38"/>
      <c r="AK134" s="38"/>
      <c r="AL134" s="38"/>
      <c r="AM134" s="27"/>
      <c r="AN134" s="27"/>
      <c r="AO134" s="27"/>
      <c r="AP134" s="27"/>
      <c r="AQ134" s="79"/>
      <c r="AR134" s="79"/>
      <c r="AS134" s="27"/>
      <c r="AT134" s="27"/>
      <c r="AU134" s="27"/>
      <c r="AV134" s="38"/>
      <c r="AW134" s="38"/>
      <c r="AX134" s="38"/>
      <c r="AY134" s="38"/>
      <c r="AZ134" s="38"/>
      <c r="BA134" s="38"/>
      <c r="BB134" s="38"/>
      <c r="BC134" s="38"/>
      <c r="BD134" s="38"/>
      <c r="BE134" s="38"/>
      <c r="BF134" s="38"/>
      <c r="BG134" s="38"/>
      <c r="BH134" s="38"/>
      <c r="BI134" s="38"/>
      <c r="BJ134" s="38"/>
      <c r="BK134" s="38"/>
      <c r="BL134" s="38"/>
    </row>
    <row r="135" spans="1:64" s="39" customFormat="1" ht="170.1" customHeight="1" x14ac:dyDescent="0.3">
      <c r="A135" s="75"/>
      <c r="B135" s="75"/>
      <c r="C135" s="75"/>
      <c r="D135" s="75"/>
      <c r="E135" s="77"/>
      <c r="F135" s="77"/>
      <c r="G135" s="27"/>
      <c r="H135" s="78"/>
      <c r="I135" s="78"/>
      <c r="J135" s="27"/>
      <c r="K135" s="27"/>
      <c r="L135" s="27"/>
      <c r="M135" s="27"/>
      <c r="N135" s="27"/>
      <c r="O135" s="27"/>
      <c r="P135" s="27"/>
      <c r="Q135" s="27"/>
      <c r="R135" s="27"/>
      <c r="S135" s="27"/>
      <c r="T135" s="27"/>
      <c r="U135" s="79"/>
      <c r="V135" s="79"/>
      <c r="W135" s="27"/>
      <c r="X135" s="27"/>
      <c r="Y135" s="27"/>
      <c r="Z135" s="79"/>
      <c r="AA135" s="79"/>
      <c r="AB135" s="79"/>
      <c r="AC135" s="79"/>
      <c r="AD135" s="79"/>
      <c r="AE135" s="79"/>
      <c r="AF135" s="79"/>
      <c r="AG135" s="79"/>
      <c r="AH135" s="79"/>
      <c r="AI135" s="79"/>
      <c r="AJ135" s="38"/>
      <c r="AK135" s="38"/>
      <c r="AL135" s="38"/>
      <c r="AM135" s="27"/>
      <c r="AN135" s="27"/>
      <c r="AO135" s="27"/>
      <c r="AP135" s="27"/>
      <c r="AQ135" s="79"/>
      <c r="AR135" s="79"/>
      <c r="AS135" s="27"/>
      <c r="AT135" s="27"/>
      <c r="AU135" s="27"/>
      <c r="AV135" s="38"/>
      <c r="AW135" s="38"/>
      <c r="AX135" s="38"/>
      <c r="AY135" s="38"/>
      <c r="AZ135" s="38"/>
      <c r="BA135" s="38"/>
      <c r="BB135" s="38"/>
      <c r="BC135" s="38"/>
      <c r="BD135" s="38"/>
      <c r="BE135" s="38"/>
      <c r="BF135" s="38"/>
      <c r="BG135" s="38"/>
      <c r="BH135" s="38"/>
      <c r="BI135" s="38"/>
      <c r="BJ135" s="38"/>
      <c r="BK135" s="38"/>
      <c r="BL135" s="38"/>
    </row>
    <row r="136" spans="1:64" s="39" customFormat="1" ht="170.1" customHeight="1" x14ac:dyDescent="0.3">
      <c r="A136" s="75"/>
      <c r="B136" s="75"/>
      <c r="C136" s="75"/>
      <c r="D136" s="75"/>
      <c r="E136" s="77"/>
      <c r="F136" s="77"/>
      <c r="G136" s="27"/>
      <c r="H136" s="78"/>
      <c r="I136" s="78"/>
      <c r="J136" s="27"/>
      <c r="K136" s="27"/>
      <c r="L136" s="27"/>
      <c r="M136" s="27"/>
      <c r="N136" s="27"/>
      <c r="O136" s="27"/>
      <c r="P136" s="27"/>
      <c r="Q136" s="27"/>
      <c r="R136" s="27"/>
      <c r="S136" s="27"/>
      <c r="T136" s="27"/>
      <c r="U136" s="79"/>
      <c r="V136" s="79"/>
      <c r="W136" s="27"/>
      <c r="X136" s="27"/>
      <c r="Y136" s="27"/>
      <c r="Z136" s="79"/>
      <c r="AA136" s="79"/>
      <c r="AB136" s="79"/>
      <c r="AC136" s="79"/>
      <c r="AD136" s="79"/>
      <c r="AE136" s="79"/>
      <c r="AF136" s="79"/>
      <c r="AG136" s="79"/>
      <c r="AH136" s="79"/>
      <c r="AI136" s="79"/>
      <c r="AJ136" s="38"/>
      <c r="AK136" s="38"/>
      <c r="AL136" s="38"/>
      <c r="AM136" s="27"/>
      <c r="AN136" s="27"/>
      <c r="AO136" s="27"/>
      <c r="AP136" s="27"/>
      <c r="AQ136" s="79"/>
      <c r="AR136" s="79"/>
      <c r="AS136" s="27"/>
      <c r="AT136" s="27"/>
      <c r="AU136" s="27"/>
      <c r="AV136" s="38"/>
      <c r="AW136" s="38"/>
      <c r="AX136" s="38"/>
      <c r="AY136" s="38"/>
      <c r="AZ136" s="38"/>
      <c r="BA136" s="38"/>
      <c r="BB136" s="38"/>
      <c r="BC136" s="38"/>
      <c r="BD136" s="38"/>
      <c r="BE136" s="38"/>
      <c r="BF136" s="38"/>
      <c r="BG136" s="38"/>
      <c r="BH136" s="38"/>
      <c r="BI136" s="38"/>
      <c r="BJ136" s="38"/>
      <c r="BK136" s="38"/>
      <c r="BL136" s="38"/>
    </row>
    <row r="137" spans="1:64" s="39" customFormat="1" ht="170.1" customHeight="1" x14ac:dyDescent="0.3">
      <c r="A137" s="75"/>
      <c r="B137" s="75"/>
      <c r="C137" s="75"/>
      <c r="D137" s="75"/>
      <c r="E137" s="77"/>
      <c r="F137" s="77"/>
      <c r="G137" s="27"/>
      <c r="H137" s="78"/>
      <c r="I137" s="78"/>
      <c r="J137" s="27"/>
      <c r="K137" s="27"/>
      <c r="L137" s="27"/>
      <c r="M137" s="27"/>
      <c r="N137" s="27"/>
      <c r="O137" s="27"/>
      <c r="P137" s="27"/>
      <c r="Q137" s="27"/>
      <c r="R137" s="27"/>
      <c r="S137" s="27"/>
      <c r="T137" s="27"/>
      <c r="U137" s="79"/>
      <c r="V137" s="79"/>
      <c r="W137" s="27"/>
      <c r="X137" s="27"/>
      <c r="Y137" s="27"/>
      <c r="Z137" s="79"/>
      <c r="AA137" s="79"/>
      <c r="AB137" s="79"/>
      <c r="AC137" s="79"/>
      <c r="AD137" s="79"/>
      <c r="AE137" s="79"/>
      <c r="AF137" s="79"/>
      <c r="AG137" s="79"/>
      <c r="AH137" s="79"/>
      <c r="AI137" s="79"/>
      <c r="AJ137" s="38"/>
      <c r="AK137" s="38"/>
      <c r="AL137" s="38"/>
      <c r="AM137" s="27"/>
      <c r="AN137" s="27"/>
      <c r="AO137" s="27"/>
      <c r="AP137" s="27"/>
      <c r="AQ137" s="79"/>
      <c r="AR137" s="79"/>
      <c r="AS137" s="27"/>
      <c r="AT137" s="27"/>
      <c r="AU137" s="27"/>
      <c r="AV137" s="38"/>
      <c r="AW137" s="38"/>
      <c r="AX137" s="38"/>
      <c r="AY137" s="38"/>
      <c r="AZ137" s="38"/>
      <c r="BA137" s="38"/>
      <c r="BB137" s="38"/>
      <c r="BC137" s="38"/>
      <c r="BD137" s="38"/>
      <c r="BE137" s="38"/>
      <c r="BF137" s="38"/>
      <c r="BG137" s="38"/>
      <c r="BH137" s="38"/>
      <c r="BI137" s="38"/>
      <c r="BJ137" s="38"/>
      <c r="BK137" s="38"/>
      <c r="BL137" s="38"/>
    </row>
    <row r="138" spans="1:64" s="39" customFormat="1" ht="170.1" customHeight="1" x14ac:dyDescent="0.3">
      <c r="A138" s="75"/>
      <c r="B138" s="75"/>
      <c r="C138" s="75"/>
      <c r="D138" s="75"/>
      <c r="E138" s="77"/>
      <c r="F138" s="77"/>
      <c r="G138" s="27"/>
      <c r="H138" s="78"/>
      <c r="I138" s="78"/>
      <c r="J138" s="27"/>
      <c r="K138" s="27"/>
      <c r="L138" s="27"/>
      <c r="M138" s="27"/>
      <c r="N138" s="27"/>
      <c r="O138" s="27"/>
      <c r="P138" s="27"/>
      <c r="Q138" s="27"/>
      <c r="R138" s="27"/>
      <c r="S138" s="27"/>
      <c r="T138" s="27"/>
      <c r="U138" s="79"/>
      <c r="V138" s="79"/>
      <c r="W138" s="27"/>
      <c r="X138" s="27"/>
      <c r="Y138" s="27"/>
      <c r="Z138" s="79"/>
      <c r="AA138" s="79"/>
      <c r="AB138" s="79"/>
      <c r="AC138" s="79"/>
      <c r="AD138" s="79"/>
      <c r="AE138" s="79"/>
      <c r="AF138" s="79"/>
      <c r="AG138" s="79"/>
      <c r="AH138" s="79"/>
      <c r="AI138" s="79"/>
      <c r="AJ138" s="38"/>
      <c r="AK138" s="38"/>
      <c r="AL138" s="38"/>
      <c r="AM138" s="27"/>
      <c r="AN138" s="27"/>
      <c r="AO138" s="27"/>
      <c r="AP138" s="27"/>
      <c r="AQ138" s="79"/>
      <c r="AR138" s="79"/>
      <c r="AS138" s="27"/>
      <c r="AT138" s="27"/>
      <c r="AU138" s="27"/>
      <c r="AV138" s="38"/>
      <c r="AW138" s="38"/>
      <c r="AX138" s="38"/>
      <c r="AY138" s="38"/>
      <c r="AZ138" s="38"/>
      <c r="BA138" s="38"/>
      <c r="BB138" s="38"/>
      <c r="BC138" s="38"/>
      <c r="BD138" s="38"/>
      <c r="BE138" s="38"/>
      <c r="BF138" s="38"/>
      <c r="BG138" s="38"/>
      <c r="BH138" s="38"/>
      <c r="BI138" s="38"/>
      <c r="BJ138" s="38"/>
      <c r="BK138" s="38"/>
      <c r="BL138" s="38"/>
    </row>
    <row r="139" spans="1:64" s="39" customFormat="1" ht="170.1" customHeight="1" x14ac:dyDescent="0.3">
      <c r="A139" s="75"/>
      <c r="B139" s="75"/>
      <c r="C139" s="75"/>
      <c r="D139" s="75"/>
      <c r="E139" s="77"/>
      <c r="F139" s="77"/>
      <c r="G139" s="27"/>
      <c r="H139" s="78"/>
      <c r="I139" s="78"/>
      <c r="J139" s="27"/>
      <c r="K139" s="27"/>
      <c r="L139" s="27"/>
      <c r="M139" s="27"/>
      <c r="N139" s="27"/>
      <c r="O139" s="27"/>
      <c r="P139" s="27"/>
      <c r="Q139" s="27"/>
      <c r="R139" s="27"/>
      <c r="S139" s="27"/>
      <c r="T139" s="27"/>
      <c r="U139" s="79"/>
      <c r="V139" s="79"/>
      <c r="W139" s="27"/>
      <c r="X139" s="27"/>
      <c r="Y139" s="27"/>
      <c r="Z139" s="79"/>
      <c r="AA139" s="79"/>
      <c r="AB139" s="79"/>
      <c r="AC139" s="79"/>
      <c r="AD139" s="79"/>
      <c r="AE139" s="79"/>
      <c r="AF139" s="79"/>
      <c r="AG139" s="79"/>
      <c r="AH139" s="79"/>
      <c r="AI139" s="79"/>
      <c r="AJ139" s="38"/>
      <c r="AK139" s="38"/>
      <c r="AL139" s="38"/>
      <c r="AM139" s="27"/>
      <c r="AN139" s="27"/>
      <c r="AO139" s="27"/>
      <c r="AP139" s="27"/>
      <c r="AQ139" s="79"/>
      <c r="AR139" s="79"/>
      <c r="AS139" s="27"/>
      <c r="AT139" s="27"/>
      <c r="AU139" s="27"/>
      <c r="AV139" s="38"/>
      <c r="AW139" s="38"/>
      <c r="AX139" s="38"/>
      <c r="AY139" s="38"/>
      <c r="AZ139" s="38"/>
      <c r="BA139" s="38"/>
      <c r="BB139" s="38"/>
      <c r="BC139" s="38"/>
      <c r="BD139" s="38"/>
      <c r="BE139" s="38"/>
      <c r="BF139" s="38"/>
      <c r="BG139" s="38"/>
      <c r="BH139" s="38"/>
      <c r="BI139" s="38"/>
      <c r="BJ139" s="38"/>
      <c r="BK139" s="38"/>
      <c r="BL139" s="38"/>
    </row>
    <row r="140" spans="1:64" s="39" customFormat="1" ht="170.1" customHeight="1" x14ac:dyDescent="0.3">
      <c r="A140" s="75"/>
      <c r="B140" s="75"/>
      <c r="C140" s="75"/>
      <c r="D140" s="75"/>
      <c r="E140" s="77"/>
      <c r="F140" s="77"/>
      <c r="G140" s="27"/>
      <c r="H140" s="78"/>
      <c r="I140" s="78"/>
      <c r="J140" s="27"/>
      <c r="K140" s="27"/>
      <c r="L140" s="27"/>
      <c r="M140" s="27"/>
      <c r="N140" s="27"/>
      <c r="O140" s="27"/>
      <c r="P140" s="27"/>
      <c r="Q140" s="27"/>
      <c r="R140" s="27"/>
      <c r="S140" s="27"/>
      <c r="T140" s="27"/>
      <c r="U140" s="79"/>
      <c r="V140" s="79"/>
      <c r="W140" s="27"/>
      <c r="X140" s="27"/>
      <c r="Y140" s="27"/>
      <c r="Z140" s="79"/>
      <c r="AA140" s="79"/>
      <c r="AB140" s="79"/>
      <c r="AC140" s="79"/>
      <c r="AD140" s="79"/>
      <c r="AE140" s="79"/>
      <c r="AF140" s="79"/>
      <c r="AG140" s="79"/>
      <c r="AH140" s="79"/>
      <c r="AI140" s="79"/>
      <c r="AJ140" s="38"/>
      <c r="AK140" s="38"/>
      <c r="AL140" s="38"/>
      <c r="AM140" s="27"/>
      <c r="AN140" s="27"/>
      <c r="AO140" s="27"/>
      <c r="AP140" s="27"/>
      <c r="AQ140" s="79"/>
      <c r="AR140" s="79"/>
      <c r="AS140" s="27"/>
      <c r="AT140" s="27"/>
      <c r="AU140" s="27"/>
      <c r="AV140" s="38"/>
      <c r="AW140" s="38"/>
      <c r="AX140" s="38"/>
      <c r="AY140" s="38"/>
      <c r="AZ140" s="38"/>
      <c r="BA140" s="38"/>
      <c r="BB140" s="38"/>
      <c r="BC140" s="38"/>
      <c r="BD140" s="38"/>
      <c r="BE140" s="38"/>
      <c r="BF140" s="38"/>
      <c r="BG140" s="38"/>
      <c r="BH140" s="38"/>
      <c r="BI140" s="38"/>
      <c r="BJ140" s="38"/>
      <c r="BK140" s="38"/>
      <c r="BL140" s="38"/>
    </row>
    <row r="141" spans="1:64" s="39" customFormat="1" ht="170.1" customHeight="1" x14ac:dyDescent="0.3">
      <c r="A141" s="75"/>
      <c r="B141" s="75"/>
      <c r="C141" s="75"/>
      <c r="D141" s="75"/>
      <c r="E141" s="77"/>
      <c r="F141" s="77"/>
      <c r="G141" s="27"/>
      <c r="H141" s="78"/>
      <c r="I141" s="78"/>
      <c r="J141" s="27"/>
      <c r="K141" s="27"/>
      <c r="L141" s="27"/>
      <c r="M141" s="27"/>
      <c r="N141" s="27"/>
      <c r="O141" s="27"/>
      <c r="P141" s="27"/>
      <c r="Q141" s="27"/>
      <c r="R141" s="27"/>
      <c r="S141" s="27"/>
      <c r="T141" s="27"/>
      <c r="U141" s="79"/>
      <c r="V141" s="79"/>
      <c r="W141" s="27"/>
      <c r="X141" s="27"/>
      <c r="Y141" s="27"/>
      <c r="Z141" s="79"/>
      <c r="AA141" s="79"/>
      <c r="AB141" s="79"/>
      <c r="AC141" s="79"/>
      <c r="AD141" s="79"/>
      <c r="AE141" s="79"/>
      <c r="AF141" s="79"/>
      <c r="AG141" s="79"/>
      <c r="AH141" s="79"/>
      <c r="AI141" s="79"/>
      <c r="AJ141" s="38"/>
      <c r="AK141" s="38"/>
      <c r="AL141" s="38"/>
      <c r="AM141" s="27"/>
      <c r="AN141" s="27"/>
      <c r="AO141" s="27"/>
      <c r="AP141" s="27"/>
      <c r="AQ141" s="79"/>
      <c r="AR141" s="79"/>
      <c r="AS141" s="27"/>
      <c r="AT141" s="27"/>
      <c r="AU141" s="27"/>
      <c r="AV141" s="38"/>
      <c r="AW141" s="38"/>
      <c r="AX141" s="38"/>
      <c r="AY141" s="38"/>
      <c r="AZ141" s="38"/>
      <c r="BA141" s="38"/>
      <c r="BB141" s="38"/>
      <c r="BC141" s="38"/>
      <c r="BD141" s="38"/>
      <c r="BE141" s="38"/>
      <c r="BF141" s="38"/>
      <c r="BG141" s="38"/>
      <c r="BH141" s="38"/>
      <c r="BI141" s="38"/>
      <c r="BJ141" s="38"/>
      <c r="BK141" s="38"/>
      <c r="BL141" s="38"/>
    </row>
    <row r="142" spans="1:64" s="39" customFormat="1" ht="170.1" customHeight="1" x14ac:dyDescent="0.3">
      <c r="A142" s="75"/>
      <c r="B142" s="75"/>
      <c r="C142" s="75"/>
      <c r="D142" s="75"/>
      <c r="E142" s="77"/>
      <c r="F142" s="77"/>
      <c r="G142" s="27"/>
      <c r="H142" s="78"/>
      <c r="I142" s="78"/>
      <c r="J142" s="27"/>
      <c r="K142" s="27"/>
      <c r="L142" s="27"/>
      <c r="M142" s="27"/>
      <c r="N142" s="27"/>
      <c r="O142" s="27"/>
      <c r="P142" s="27"/>
      <c r="Q142" s="27"/>
      <c r="R142" s="27"/>
      <c r="S142" s="27"/>
      <c r="T142" s="27"/>
      <c r="U142" s="79"/>
      <c r="V142" s="79"/>
      <c r="W142" s="27"/>
      <c r="X142" s="27"/>
      <c r="Y142" s="27"/>
      <c r="Z142" s="79"/>
      <c r="AA142" s="79"/>
      <c r="AB142" s="79"/>
      <c r="AC142" s="79"/>
      <c r="AD142" s="79"/>
      <c r="AE142" s="79"/>
      <c r="AF142" s="79"/>
      <c r="AG142" s="79"/>
      <c r="AH142" s="79"/>
      <c r="AI142" s="79"/>
      <c r="AJ142" s="38"/>
      <c r="AK142" s="38"/>
      <c r="AL142" s="38"/>
      <c r="AM142" s="27"/>
      <c r="AN142" s="27"/>
      <c r="AO142" s="27"/>
      <c r="AP142" s="27"/>
      <c r="AQ142" s="79"/>
      <c r="AR142" s="79"/>
      <c r="AS142" s="27"/>
      <c r="AT142" s="27"/>
      <c r="AU142" s="27"/>
      <c r="AV142" s="38"/>
      <c r="AW142" s="38"/>
      <c r="AX142" s="38"/>
      <c r="AY142" s="38"/>
      <c r="AZ142" s="38"/>
      <c r="BA142" s="38"/>
      <c r="BB142" s="38"/>
      <c r="BC142" s="38"/>
      <c r="BD142" s="38"/>
      <c r="BE142" s="38"/>
      <c r="BF142" s="38"/>
      <c r="BG142" s="38"/>
      <c r="BH142" s="38"/>
      <c r="BI142" s="38"/>
      <c r="BJ142" s="38"/>
      <c r="BK142" s="38"/>
      <c r="BL142" s="38"/>
    </row>
    <row r="143" spans="1:64" s="39" customFormat="1" ht="170.1" customHeight="1" x14ac:dyDescent="0.3">
      <c r="A143" s="75"/>
      <c r="B143" s="75"/>
      <c r="C143" s="75"/>
      <c r="D143" s="75"/>
      <c r="E143" s="77"/>
      <c r="F143" s="77"/>
      <c r="G143" s="27"/>
      <c r="H143" s="78"/>
      <c r="I143" s="78"/>
      <c r="J143" s="27"/>
      <c r="K143" s="27"/>
      <c r="L143" s="27"/>
      <c r="M143" s="27"/>
      <c r="N143" s="27"/>
      <c r="O143" s="27"/>
      <c r="P143" s="27"/>
      <c r="Q143" s="27"/>
      <c r="R143" s="27"/>
      <c r="S143" s="27"/>
      <c r="T143" s="27"/>
      <c r="U143" s="79"/>
      <c r="V143" s="79"/>
      <c r="W143" s="27"/>
      <c r="X143" s="27"/>
      <c r="Y143" s="27"/>
      <c r="Z143" s="79"/>
      <c r="AA143" s="79"/>
      <c r="AB143" s="79"/>
      <c r="AC143" s="79"/>
      <c r="AD143" s="79"/>
      <c r="AE143" s="79"/>
      <c r="AF143" s="79"/>
      <c r="AG143" s="79"/>
      <c r="AH143" s="79"/>
      <c r="AI143" s="79"/>
      <c r="AJ143" s="38"/>
      <c r="AK143" s="38"/>
      <c r="AL143" s="38"/>
      <c r="AM143" s="27"/>
      <c r="AN143" s="27"/>
      <c r="AO143" s="27"/>
      <c r="AP143" s="27"/>
      <c r="AQ143" s="79"/>
      <c r="AR143" s="79"/>
      <c r="AS143" s="27"/>
      <c r="AT143" s="27"/>
      <c r="AU143" s="27"/>
      <c r="AV143" s="38"/>
      <c r="AW143" s="38"/>
      <c r="AX143" s="38"/>
      <c r="AY143" s="38"/>
      <c r="AZ143" s="38"/>
      <c r="BA143" s="38"/>
      <c r="BB143" s="38"/>
      <c r="BC143" s="38"/>
      <c r="BD143" s="38"/>
      <c r="BE143" s="38"/>
      <c r="BF143" s="38"/>
      <c r="BG143" s="38"/>
      <c r="BH143" s="38"/>
      <c r="BI143" s="38"/>
      <c r="BJ143" s="38"/>
      <c r="BK143" s="38"/>
      <c r="BL143" s="38"/>
    </row>
    <row r="144" spans="1:64" s="39" customFormat="1" ht="170.1" customHeight="1" x14ac:dyDescent="0.3">
      <c r="A144" s="75"/>
      <c r="B144" s="75"/>
      <c r="C144" s="75"/>
      <c r="D144" s="75"/>
      <c r="E144" s="77"/>
      <c r="F144" s="77"/>
      <c r="G144" s="27"/>
      <c r="H144" s="78"/>
      <c r="I144" s="78"/>
      <c r="J144" s="27"/>
      <c r="K144" s="27"/>
      <c r="L144" s="27"/>
      <c r="M144" s="27"/>
      <c r="N144" s="27"/>
      <c r="O144" s="27"/>
      <c r="P144" s="27"/>
      <c r="Q144" s="27"/>
      <c r="R144" s="27"/>
      <c r="S144" s="27"/>
      <c r="T144" s="27"/>
      <c r="U144" s="79"/>
      <c r="V144" s="79"/>
      <c r="W144" s="27"/>
      <c r="X144" s="27"/>
      <c r="Y144" s="27"/>
      <c r="Z144" s="79"/>
      <c r="AA144" s="79"/>
      <c r="AB144" s="79"/>
      <c r="AC144" s="79"/>
      <c r="AD144" s="79"/>
      <c r="AE144" s="79"/>
      <c r="AF144" s="79"/>
      <c r="AG144" s="79"/>
      <c r="AH144" s="79"/>
      <c r="AI144" s="79"/>
      <c r="AJ144" s="38"/>
      <c r="AK144" s="38"/>
      <c r="AL144" s="38"/>
      <c r="AM144" s="27"/>
      <c r="AN144" s="27"/>
      <c r="AO144" s="27"/>
      <c r="AP144" s="27"/>
      <c r="AQ144" s="79"/>
      <c r="AR144" s="79"/>
      <c r="AS144" s="27"/>
      <c r="AT144" s="27"/>
      <c r="AU144" s="27"/>
      <c r="AV144" s="38"/>
      <c r="AW144" s="38"/>
      <c r="AX144" s="38"/>
      <c r="AY144" s="38"/>
      <c r="AZ144" s="38"/>
      <c r="BA144" s="38"/>
      <c r="BB144" s="38"/>
      <c r="BC144" s="38"/>
      <c r="BD144" s="38"/>
      <c r="BE144" s="38"/>
      <c r="BF144" s="38"/>
      <c r="BG144" s="38"/>
      <c r="BH144" s="38"/>
      <c r="BI144" s="38"/>
      <c r="BJ144" s="38"/>
      <c r="BK144" s="38"/>
      <c r="BL144" s="38"/>
    </row>
    <row r="145" spans="1:64" s="39" customFormat="1" ht="170.1" customHeight="1" x14ac:dyDescent="0.3">
      <c r="A145" s="75"/>
      <c r="B145" s="75"/>
      <c r="C145" s="75"/>
      <c r="D145" s="75"/>
      <c r="E145" s="77"/>
      <c r="F145" s="77"/>
      <c r="G145" s="27"/>
      <c r="H145" s="78"/>
      <c r="I145" s="78"/>
      <c r="J145" s="27"/>
      <c r="K145" s="27"/>
      <c r="L145" s="27"/>
      <c r="M145" s="27"/>
      <c r="N145" s="27"/>
      <c r="O145" s="27"/>
      <c r="P145" s="27"/>
      <c r="Q145" s="27"/>
      <c r="R145" s="27"/>
      <c r="S145" s="27"/>
      <c r="T145" s="27"/>
      <c r="U145" s="79"/>
      <c r="V145" s="79"/>
      <c r="W145" s="27"/>
      <c r="X145" s="27"/>
      <c r="Y145" s="27"/>
      <c r="Z145" s="79"/>
      <c r="AA145" s="79"/>
      <c r="AB145" s="79"/>
      <c r="AC145" s="79"/>
      <c r="AD145" s="79"/>
      <c r="AE145" s="79"/>
      <c r="AF145" s="79"/>
      <c r="AG145" s="79"/>
      <c r="AH145" s="79"/>
      <c r="AI145" s="79"/>
      <c r="AJ145" s="38"/>
      <c r="AK145" s="38"/>
      <c r="AL145" s="38"/>
      <c r="AM145" s="27"/>
      <c r="AN145" s="27"/>
      <c r="AO145" s="27"/>
      <c r="AP145" s="27"/>
      <c r="AQ145" s="79"/>
      <c r="AR145" s="79"/>
      <c r="AS145" s="27"/>
      <c r="AT145" s="27"/>
      <c r="AU145" s="27"/>
      <c r="AV145" s="38"/>
      <c r="AW145" s="38"/>
      <c r="AX145" s="38"/>
      <c r="AY145" s="38"/>
      <c r="AZ145" s="38"/>
      <c r="BA145" s="38"/>
      <c r="BB145" s="38"/>
      <c r="BC145" s="38"/>
      <c r="BD145" s="38"/>
      <c r="BE145" s="38"/>
      <c r="BF145" s="38"/>
      <c r="BG145" s="38"/>
      <c r="BH145" s="38"/>
      <c r="BI145" s="38"/>
      <c r="BJ145" s="38"/>
      <c r="BK145" s="38"/>
      <c r="BL145" s="38"/>
    </row>
    <row r="146" spans="1:64" s="39" customFormat="1" ht="170.1" customHeight="1" x14ac:dyDescent="0.3">
      <c r="A146" s="75"/>
      <c r="B146" s="75"/>
      <c r="C146" s="75"/>
      <c r="D146" s="75"/>
      <c r="E146" s="77"/>
      <c r="F146" s="77"/>
      <c r="G146" s="27"/>
      <c r="H146" s="78"/>
      <c r="I146" s="78"/>
      <c r="J146" s="27"/>
      <c r="K146" s="27"/>
      <c r="L146" s="27"/>
      <c r="M146" s="27"/>
      <c r="N146" s="27"/>
      <c r="O146" s="27"/>
      <c r="P146" s="27"/>
      <c r="Q146" s="27"/>
      <c r="R146" s="27"/>
      <c r="S146" s="27"/>
      <c r="T146" s="27"/>
      <c r="U146" s="79"/>
      <c r="V146" s="79"/>
      <c r="W146" s="27"/>
      <c r="X146" s="27"/>
      <c r="Y146" s="27"/>
      <c r="Z146" s="79"/>
      <c r="AA146" s="79"/>
      <c r="AB146" s="79"/>
      <c r="AC146" s="79"/>
      <c r="AD146" s="79"/>
      <c r="AE146" s="79"/>
      <c r="AF146" s="79"/>
      <c r="AG146" s="79"/>
      <c r="AH146" s="79"/>
      <c r="AI146" s="79"/>
      <c r="AJ146" s="38"/>
      <c r="AK146" s="38"/>
      <c r="AL146" s="38"/>
      <c r="AM146" s="27"/>
      <c r="AN146" s="27"/>
      <c r="AO146" s="27"/>
      <c r="AP146" s="27"/>
      <c r="AQ146" s="79"/>
      <c r="AR146" s="79"/>
      <c r="AS146" s="27"/>
      <c r="AT146" s="27"/>
      <c r="AU146" s="27"/>
      <c r="AV146" s="38"/>
      <c r="AW146" s="38"/>
      <c r="AX146" s="38"/>
      <c r="AY146" s="38"/>
      <c r="AZ146" s="38"/>
      <c r="BA146" s="38"/>
      <c r="BB146" s="38"/>
      <c r="BC146" s="38"/>
      <c r="BD146" s="38"/>
      <c r="BE146" s="38"/>
      <c r="BF146" s="38"/>
      <c r="BG146" s="38"/>
      <c r="BH146" s="38"/>
      <c r="BI146" s="38"/>
      <c r="BJ146" s="38"/>
      <c r="BK146" s="38"/>
      <c r="BL146" s="38"/>
    </row>
    <row r="147" spans="1:64" s="39" customFormat="1" ht="170.1" customHeight="1" x14ac:dyDescent="0.3">
      <c r="A147" s="75"/>
      <c r="B147" s="75"/>
      <c r="C147" s="75"/>
      <c r="D147" s="75"/>
      <c r="E147" s="77"/>
      <c r="F147" s="77"/>
      <c r="G147" s="27"/>
      <c r="H147" s="78"/>
      <c r="I147" s="78"/>
      <c r="J147" s="27"/>
      <c r="K147" s="27"/>
      <c r="L147" s="27"/>
      <c r="M147" s="27"/>
      <c r="N147" s="27"/>
      <c r="O147" s="27"/>
      <c r="P147" s="27"/>
      <c r="Q147" s="27"/>
      <c r="R147" s="27"/>
      <c r="S147" s="27"/>
      <c r="T147" s="27"/>
      <c r="U147" s="79"/>
      <c r="V147" s="79"/>
      <c r="W147" s="27"/>
      <c r="X147" s="27"/>
      <c r="Y147" s="27"/>
      <c r="Z147" s="79"/>
      <c r="AA147" s="79"/>
      <c r="AB147" s="79"/>
      <c r="AC147" s="79"/>
      <c r="AD147" s="79"/>
      <c r="AE147" s="79"/>
      <c r="AF147" s="79"/>
      <c r="AG147" s="79"/>
      <c r="AH147" s="79"/>
      <c r="AI147" s="79"/>
      <c r="AJ147" s="38"/>
      <c r="AK147" s="38"/>
      <c r="AL147" s="38"/>
      <c r="AM147" s="27"/>
      <c r="AN147" s="27"/>
      <c r="AO147" s="27"/>
      <c r="AP147" s="27"/>
      <c r="AQ147" s="79"/>
      <c r="AR147" s="79"/>
      <c r="AS147" s="27"/>
      <c r="AT147" s="27"/>
      <c r="AU147" s="27"/>
      <c r="AV147" s="38"/>
      <c r="AW147" s="38"/>
      <c r="AX147" s="38"/>
      <c r="AY147" s="38"/>
      <c r="AZ147" s="38"/>
      <c r="BA147" s="38"/>
      <c r="BB147" s="38"/>
      <c r="BC147" s="38"/>
      <c r="BD147" s="38"/>
      <c r="BE147" s="38"/>
      <c r="BF147" s="38"/>
      <c r="BG147" s="38"/>
      <c r="BH147" s="38"/>
      <c r="BI147" s="38"/>
      <c r="BJ147" s="38"/>
      <c r="BK147" s="38"/>
      <c r="BL147" s="38"/>
    </row>
    <row r="148" spans="1:64" s="39" customFormat="1" ht="170.1" customHeight="1" x14ac:dyDescent="0.3">
      <c r="A148" s="75"/>
      <c r="B148" s="75"/>
      <c r="C148" s="75"/>
      <c r="D148" s="75"/>
      <c r="E148" s="77"/>
      <c r="F148" s="77"/>
      <c r="G148" s="27"/>
      <c r="H148" s="78"/>
      <c r="I148" s="78"/>
      <c r="J148" s="27"/>
      <c r="K148" s="27"/>
      <c r="L148" s="27"/>
      <c r="M148" s="27"/>
      <c r="N148" s="27"/>
      <c r="O148" s="27"/>
      <c r="P148" s="27"/>
      <c r="Q148" s="27"/>
      <c r="R148" s="27"/>
      <c r="S148" s="27"/>
      <c r="T148" s="27"/>
      <c r="U148" s="79"/>
      <c r="V148" s="79"/>
      <c r="W148" s="27"/>
      <c r="X148" s="27"/>
      <c r="Y148" s="27"/>
      <c r="Z148" s="79"/>
      <c r="AA148" s="79"/>
      <c r="AB148" s="79"/>
      <c r="AC148" s="79"/>
      <c r="AD148" s="79"/>
      <c r="AE148" s="79"/>
      <c r="AF148" s="79"/>
      <c r="AG148" s="79"/>
      <c r="AH148" s="79"/>
      <c r="AI148" s="79"/>
      <c r="AJ148" s="38"/>
      <c r="AK148" s="38"/>
      <c r="AL148" s="38"/>
      <c r="AM148" s="27"/>
      <c r="AN148" s="27"/>
      <c r="AO148" s="27"/>
      <c r="AP148" s="27"/>
      <c r="AQ148" s="79"/>
      <c r="AR148" s="79"/>
      <c r="AS148" s="27"/>
      <c r="AT148" s="27"/>
      <c r="AU148" s="27"/>
      <c r="AV148" s="38"/>
      <c r="AW148" s="38"/>
      <c r="AX148" s="38"/>
      <c r="AY148" s="38"/>
      <c r="AZ148" s="38"/>
      <c r="BA148" s="38"/>
      <c r="BB148" s="38"/>
      <c r="BC148" s="38"/>
      <c r="BD148" s="38"/>
      <c r="BE148" s="38"/>
      <c r="BF148" s="38"/>
      <c r="BG148" s="38"/>
      <c r="BH148" s="38"/>
      <c r="BI148" s="38"/>
      <c r="BJ148" s="38"/>
      <c r="BK148" s="38"/>
      <c r="BL148" s="38"/>
    </row>
    <row r="149" spans="1:64" s="39" customFormat="1" ht="170.1" customHeight="1" x14ac:dyDescent="0.3">
      <c r="A149" s="75"/>
      <c r="B149" s="75"/>
      <c r="C149" s="75"/>
      <c r="D149" s="75"/>
      <c r="E149" s="77"/>
      <c r="F149" s="77"/>
      <c r="G149" s="27"/>
      <c r="H149" s="78"/>
      <c r="I149" s="78"/>
      <c r="J149" s="27"/>
      <c r="K149" s="27"/>
      <c r="L149" s="27"/>
      <c r="M149" s="27"/>
      <c r="N149" s="27"/>
      <c r="O149" s="27"/>
      <c r="P149" s="27"/>
      <c r="Q149" s="27"/>
      <c r="R149" s="27"/>
      <c r="S149" s="27"/>
      <c r="T149" s="27"/>
      <c r="U149" s="79"/>
      <c r="V149" s="79"/>
      <c r="W149" s="27"/>
      <c r="X149" s="27"/>
      <c r="Y149" s="27"/>
      <c r="Z149" s="79"/>
      <c r="AA149" s="79"/>
      <c r="AB149" s="79"/>
      <c r="AC149" s="79"/>
      <c r="AD149" s="79"/>
      <c r="AE149" s="79"/>
      <c r="AF149" s="79"/>
      <c r="AG149" s="79"/>
      <c r="AH149" s="79"/>
      <c r="AI149" s="79"/>
      <c r="AJ149" s="38"/>
      <c r="AK149" s="38"/>
      <c r="AL149" s="38"/>
      <c r="AM149" s="27"/>
      <c r="AN149" s="27"/>
      <c r="AO149" s="27"/>
      <c r="AP149" s="27"/>
      <c r="AQ149" s="79"/>
      <c r="AR149" s="79"/>
      <c r="AS149" s="27"/>
      <c r="AT149" s="27"/>
      <c r="AU149" s="27"/>
      <c r="AV149" s="38"/>
      <c r="AW149" s="38"/>
      <c r="AX149" s="38"/>
      <c r="AY149" s="38"/>
      <c r="AZ149" s="38"/>
      <c r="BA149" s="38"/>
      <c r="BB149" s="38"/>
      <c r="BC149" s="38"/>
      <c r="BD149" s="38"/>
      <c r="BE149" s="38"/>
      <c r="BF149" s="38"/>
      <c r="BG149" s="38"/>
      <c r="BH149" s="38"/>
      <c r="BI149" s="38"/>
      <c r="BJ149" s="38"/>
      <c r="BK149" s="38"/>
      <c r="BL149" s="38"/>
    </row>
    <row r="150" spans="1:64" s="39" customFormat="1" ht="170.1" customHeight="1" x14ac:dyDescent="0.3">
      <c r="A150" s="75"/>
      <c r="B150" s="75"/>
      <c r="C150" s="75"/>
      <c r="D150" s="75"/>
      <c r="E150" s="77"/>
      <c r="F150" s="77"/>
      <c r="G150" s="27"/>
      <c r="H150" s="78"/>
      <c r="I150" s="78"/>
      <c r="J150" s="27"/>
      <c r="K150" s="27"/>
      <c r="L150" s="27"/>
      <c r="M150" s="27"/>
      <c r="N150" s="27"/>
      <c r="O150" s="27"/>
      <c r="P150" s="27"/>
      <c r="Q150" s="27"/>
      <c r="R150" s="27"/>
      <c r="S150" s="27"/>
      <c r="T150" s="27"/>
      <c r="U150" s="79"/>
      <c r="V150" s="79"/>
      <c r="W150" s="27"/>
      <c r="X150" s="27"/>
      <c r="Y150" s="27"/>
      <c r="Z150" s="79"/>
      <c r="AA150" s="79"/>
      <c r="AB150" s="79"/>
      <c r="AC150" s="79"/>
      <c r="AD150" s="79"/>
      <c r="AE150" s="79"/>
      <c r="AF150" s="79"/>
      <c r="AG150" s="79"/>
      <c r="AH150" s="79"/>
      <c r="AI150" s="79"/>
      <c r="AJ150" s="38"/>
      <c r="AK150" s="38"/>
      <c r="AL150" s="38"/>
      <c r="AM150" s="27"/>
      <c r="AN150" s="27"/>
      <c r="AO150" s="27"/>
      <c r="AP150" s="27"/>
      <c r="AQ150" s="79"/>
      <c r="AR150" s="79"/>
      <c r="AS150" s="27"/>
      <c r="AT150" s="27"/>
      <c r="AU150" s="27"/>
      <c r="AV150" s="38"/>
      <c r="AW150" s="38"/>
      <c r="AX150" s="38"/>
      <c r="AY150" s="38"/>
      <c r="AZ150" s="38"/>
      <c r="BA150" s="38"/>
      <c r="BB150" s="38"/>
      <c r="BC150" s="38"/>
      <c r="BD150" s="38"/>
      <c r="BE150" s="38"/>
      <c r="BF150" s="38"/>
      <c r="BG150" s="38"/>
      <c r="BH150" s="38"/>
      <c r="BI150" s="38"/>
      <c r="BJ150" s="38"/>
      <c r="BK150" s="38"/>
      <c r="BL150" s="38"/>
    </row>
    <row r="151" spans="1:64" s="39" customFormat="1" ht="170.1" customHeight="1" x14ac:dyDescent="0.3">
      <c r="A151" s="75"/>
      <c r="B151" s="75"/>
      <c r="C151" s="75"/>
      <c r="D151" s="75"/>
      <c r="E151" s="77"/>
      <c r="F151" s="77"/>
      <c r="G151" s="27"/>
      <c r="H151" s="78"/>
      <c r="I151" s="78"/>
      <c r="J151" s="27"/>
      <c r="K151" s="27"/>
      <c r="L151" s="27"/>
      <c r="M151" s="27"/>
      <c r="N151" s="27"/>
      <c r="O151" s="27"/>
      <c r="P151" s="27"/>
      <c r="Q151" s="27"/>
      <c r="R151" s="27"/>
      <c r="S151" s="27"/>
      <c r="T151" s="27"/>
      <c r="U151" s="79"/>
      <c r="V151" s="79"/>
      <c r="W151" s="27"/>
      <c r="X151" s="27"/>
      <c r="Y151" s="27"/>
      <c r="Z151" s="79"/>
      <c r="AA151" s="79"/>
      <c r="AB151" s="79"/>
      <c r="AC151" s="79"/>
      <c r="AD151" s="79"/>
      <c r="AE151" s="79"/>
      <c r="AF151" s="79"/>
      <c r="AG151" s="79"/>
      <c r="AH151" s="79"/>
      <c r="AI151" s="79"/>
      <c r="AJ151" s="38"/>
      <c r="AK151" s="38"/>
      <c r="AL151" s="38"/>
      <c r="AM151" s="27"/>
      <c r="AN151" s="27"/>
      <c r="AO151" s="27"/>
      <c r="AP151" s="27"/>
      <c r="AQ151" s="79"/>
      <c r="AR151" s="79"/>
      <c r="AS151" s="27"/>
      <c r="AT151" s="27"/>
      <c r="AU151" s="27"/>
      <c r="AV151" s="38"/>
      <c r="AW151" s="38"/>
      <c r="AX151" s="38"/>
      <c r="AY151" s="38"/>
      <c r="AZ151" s="38"/>
      <c r="BA151" s="38"/>
      <c r="BB151" s="38"/>
      <c r="BC151" s="38"/>
      <c r="BD151" s="38"/>
      <c r="BE151" s="38"/>
      <c r="BF151" s="38"/>
      <c r="BG151" s="38"/>
      <c r="BH151" s="38"/>
      <c r="BI151" s="38"/>
      <c r="BJ151" s="38"/>
      <c r="BK151" s="38"/>
      <c r="BL151" s="38"/>
    </row>
    <row r="152" spans="1:64" s="39" customFormat="1" ht="170.1" customHeight="1" x14ac:dyDescent="0.3">
      <c r="A152" s="75"/>
      <c r="B152" s="75"/>
      <c r="C152" s="75"/>
      <c r="D152" s="75"/>
      <c r="E152" s="77"/>
      <c r="F152" s="77"/>
      <c r="G152" s="27"/>
      <c r="H152" s="78"/>
      <c r="I152" s="78"/>
      <c r="J152" s="27"/>
      <c r="K152" s="27"/>
      <c r="L152" s="27"/>
      <c r="M152" s="27"/>
      <c r="N152" s="27"/>
      <c r="O152" s="27"/>
      <c r="P152" s="27"/>
      <c r="Q152" s="27"/>
      <c r="R152" s="27"/>
      <c r="S152" s="27"/>
      <c r="T152" s="27"/>
      <c r="U152" s="79"/>
      <c r="V152" s="79"/>
      <c r="W152" s="27"/>
      <c r="X152" s="27"/>
      <c r="Y152" s="27"/>
      <c r="Z152" s="79"/>
      <c r="AA152" s="79"/>
      <c r="AB152" s="79"/>
      <c r="AC152" s="79"/>
      <c r="AD152" s="79"/>
      <c r="AE152" s="79"/>
      <c r="AF152" s="79"/>
      <c r="AG152" s="79"/>
      <c r="AH152" s="79"/>
      <c r="AI152" s="79"/>
      <c r="AJ152" s="38"/>
      <c r="AK152" s="38"/>
      <c r="AL152" s="38"/>
      <c r="AM152" s="27"/>
      <c r="AN152" s="27"/>
      <c r="AO152" s="27"/>
      <c r="AP152" s="27"/>
      <c r="AQ152" s="79"/>
      <c r="AR152" s="79"/>
      <c r="AS152" s="27"/>
      <c r="AT152" s="27"/>
      <c r="AU152" s="27"/>
      <c r="AV152" s="38"/>
      <c r="AW152" s="38"/>
      <c r="AX152" s="38"/>
      <c r="AY152" s="38"/>
      <c r="AZ152" s="38"/>
      <c r="BA152" s="38"/>
      <c r="BB152" s="38"/>
      <c r="BC152" s="38"/>
      <c r="BD152" s="38"/>
      <c r="BE152" s="38"/>
      <c r="BF152" s="38"/>
      <c r="BG152" s="38"/>
      <c r="BH152" s="38"/>
      <c r="BI152" s="38"/>
      <c r="BJ152" s="38"/>
      <c r="BK152" s="38"/>
      <c r="BL152" s="38"/>
    </row>
    <row r="153" spans="1:64" s="39" customFormat="1" ht="170.1" customHeight="1" x14ac:dyDescent="0.3">
      <c r="A153" s="75"/>
      <c r="B153" s="75"/>
      <c r="C153" s="75"/>
      <c r="D153" s="75"/>
      <c r="E153" s="77"/>
      <c r="F153" s="77"/>
      <c r="G153" s="27"/>
      <c r="H153" s="78"/>
      <c r="I153" s="78"/>
      <c r="J153" s="27"/>
      <c r="K153" s="27"/>
      <c r="L153" s="27"/>
      <c r="M153" s="27"/>
      <c r="N153" s="27"/>
      <c r="O153" s="27"/>
      <c r="P153" s="27"/>
      <c r="Q153" s="27"/>
      <c r="R153" s="27"/>
      <c r="S153" s="27"/>
      <c r="T153" s="27"/>
      <c r="U153" s="79"/>
      <c r="V153" s="79"/>
      <c r="W153" s="27"/>
      <c r="X153" s="27"/>
      <c r="Y153" s="27"/>
      <c r="Z153" s="79"/>
      <c r="AA153" s="79"/>
      <c r="AB153" s="79"/>
      <c r="AC153" s="79"/>
      <c r="AD153" s="79"/>
      <c r="AE153" s="79"/>
      <c r="AF153" s="79"/>
      <c r="AG153" s="79"/>
      <c r="AH153" s="79"/>
      <c r="AI153" s="79"/>
      <c r="AJ153" s="38"/>
      <c r="AK153" s="38"/>
      <c r="AL153" s="38"/>
      <c r="AM153" s="27"/>
      <c r="AN153" s="27"/>
      <c r="AO153" s="27"/>
      <c r="AP153" s="27"/>
      <c r="AQ153" s="79"/>
      <c r="AR153" s="79"/>
      <c r="AS153" s="27"/>
      <c r="AT153" s="27"/>
      <c r="AU153" s="27"/>
      <c r="AV153" s="38"/>
      <c r="AW153" s="38"/>
      <c r="AX153" s="38"/>
      <c r="AY153" s="38"/>
      <c r="AZ153" s="38"/>
      <c r="BA153" s="38"/>
      <c r="BB153" s="38"/>
      <c r="BC153" s="38"/>
      <c r="BD153" s="38"/>
      <c r="BE153" s="38"/>
      <c r="BF153" s="38"/>
      <c r="BG153" s="38"/>
      <c r="BH153" s="38"/>
      <c r="BI153" s="38"/>
      <c r="BJ153" s="38"/>
      <c r="BK153" s="38"/>
      <c r="BL153" s="38"/>
    </row>
    <row r="154" spans="1:64" s="39" customFormat="1" ht="170.1" customHeight="1" x14ac:dyDescent="0.3">
      <c r="A154" s="75"/>
      <c r="B154" s="75"/>
      <c r="C154" s="75"/>
      <c r="D154" s="75"/>
      <c r="E154" s="77"/>
      <c r="F154" s="77"/>
      <c r="G154" s="27"/>
      <c r="H154" s="78"/>
      <c r="I154" s="78"/>
      <c r="J154" s="27"/>
      <c r="K154" s="27"/>
      <c r="L154" s="27"/>
      <c r="M154" s="27"/>
      <c r="N154" s="27"/>
      <c r="O154" s="27"/>
      <c r="P154" s="27"/>
      <c r="Q154" s="27"/>
      <c r="R154" s="27"/>
      <c r="S154" s="27"/>
      <c r="T154" s="27"/>
      <c r="U154" s="79"/>
      <c r="V154" s="79"/>
      <c r="W154" s="27"/>
      <c r="X154" s="27"/>
      <c r="Y154" s="27"/>
      <c r="Z154" s="79"/>
      <c r="AA154" s="79"/>
      <c r="AB154" s="79"/>
      <c r="AC154" s="79"/>
      <c r="AD154" s="79"/>
      <c r="AE154" s="79"/>
      <c r="AF154" s="79"/>
      <c r="AG154" s="79"/>
      <c r="AH154" s="79"/>
      <c r="AI154" s="79"/>
      <c r="AJ154" s="38"/>
      <c r="AK154" s="38"/>
      <c r="AL154" s="38"/>
      <c r="AM154" s="27"/>
      <c r="AN154" s="27"/>
      <c r="AO154" s="27"/>
      <c r="AP154" s="27"/>
      <c r="AQ154" s="79"/>
      <c r="AR154" s="79"/>
      <c r="AS154" s="27"/>
      <c r="AT154" s="27"/>
      <c r="AU154" s="27"/>
      <c r="AV154" s="38"/>
      <c r="AW154" s="38"/>
      <c r="AX154" s="38"/>
      <c r="AY154" s="38"/>
      <c r="AZ154" s="38"/>
      <c r="BA154" s="38"/>
      <c r="BB154" s="38"/>
      <c r="BC154" s="38"/>
      <c r="BD154" s="38"/>
      <c r="BE154" s="38"/>
      <c r="BF154" s="38"/>
      <c r="BG154" s="38"/>
      <c r="BH154" s="38"/>
      <c r="BI154" s="38"/>
      <c r="BJ154" s="38"/>
      <c r="BK154" s="38"/>
      <c r="BL154" s="38"/>
    </row>
    <row r="155" spans="1:64" s="39" customFormat="1" ht="170.1" customHeight="1" x14ac:dyDescent="0.3">
      <c r="A155" s="75"/>
      <c r="B155" s="75"/>
      <c r="C155" s="75"/>
      <c r="D155" s="75"/>
      <c r="E155" s="77"/>
      <c r="F155" s="77"/>
      <c r="G155" s="27"/>
      <c r="H155" s="78"/>
      <c r="I155" s="78"/>
      <c r="J155" s="27"/>
      <c r="K155" s="27"/>
      <c r="L155" s="27"/>
      <c r="M155" s="27"/>
      <c r="N155" s="27"/>
      <c r="O155" s="27"/>
      <c r="P155" s="27"/>
      <c r="Q155" s="27"/>
      <c r="R155" s="27"/>
      <c r="S155" s="27"/>
      <c r="T155" s="27"/>
      <c r="U155" s="79"/>
      <c r="V155" s="79"/>
      <c r="W155" s="27"/>
      <c r="X155" s="27"/>
      <c r="Y155" s="27"/>
      <c r="Z155" s="79"/>
      <c r="AA155" s="79"/>
      <c r="AB155" s="79"/>
      <c r="AC155" s="79"/>
      <c r="AD155" s="79"/>
      <c r="AE155" s="79"/>
      <c r="AF155" s="79"/>
      <c r="AG155" s="79"/>
      <c r="AH155" s="79"/>
      <c r="AI155" s="79"/>
      <c r="AJ155" s="38"/>
      <c r="AK155" s="38"/>
      <c r="AL155" s="38"/>
      <c r="AM155" s="27"/>
      <c r="AN155" s="27"/>
      <c r="AO155" s="27"/>
      <c r="AP155" s="27"/>
      <c r="AQ155" s="79"/>
      <c r="AR155" s="79"/>
      <c r="AS155" s="27"/>
      <c r="AT155" s="27"/>
      <c r="AU155" s="27"/>
      <c r="AV155" s="38"/>
      <c r="AW155" s="38"/>
      <c r="AX155" s="38"/>
      <c r="AY155" s="38"/>
      <c r="AZ155" s="38"/>
      <c r="BA155" s="38"/>
      <c r="BB155" s="38"/>
      <c r="BC155" s="38"/>
      <c r="BD155" s="38"/>
      <c r="BE155" s="38"/>
      <c r="BF155" s="38"/>
      <c r="BG155" s="38"/>
      <c r="BH155" s="38"/>
      <c r="BI155" s="38"/>
      <c r="BJ155" s="38"/>
      <c r="BK155" s="38"/>
      <c r="BL155" s="38"/>
    </row>
    <row r="156" spans="1:64" s="39" customFormat="1" ht="170.1" customHeight="1" x14ac:dyDescent="0.3">
      <c r="A156" s="75"/>
      <c r="B156" s="75"/>
      <c r="C156" s="75"/>
      <c r="D156" s="75"/>
      <c r="E156" s="77"/>
      <c r="F156" s="77"/>
      <c r="G156" s="27"/>
      <c r="H156" s="78"/>
      <c r="I156" s="78"/>
      <c r="J156" s="27"/>
      <c r="K156" s="27"/>
      <c r="L156" s="27"/>
      <c r="M156" s="27"/>
      <c r="N156" s="27"/>
      <c r="O156" s="27"/>
      <c r="P156" s="27"/>
      <c r="Q156" s="27"/>
      <c r="R156" s="27"/>
      <c r="S156" s="27"/>
      <c r="T156" s="27"/>
      <c r="U156" s="79"/>
      <c r="V156" s="79"/>
      <c r="W156" s="27"/>
      <c r="X156" s="27"/>
      <c r="Y156" s="27"/>
      <c r="Z156" s="79"/>
      <c r="AA156" s="79"/>
      <c r="AB156" s="79"/>
      <c r="AC156" s="79"/>
      <c r="AD156" s="79"/>
      <c r="AE156" s="79"/>
      <c r="AF156" s="79"/>
      <c r="AG156" s="79"/>
      <c r="AH156" s="79"/>
      <c r="AI156" s="79"/>
      <c r="AJ156" s="38"/>
      <c r="AK156" s="38"/>
      <c r="AL156" s="38"/>
      <c r="AM156" s="27"/>
      <c r="AN156" s="27"/>
      <c r="AO156" s="27"/>
      <c r="AP156" s="27"/>
      <c r="AQ156" s="79"/>
      <c r="AR156" s="79"/>
      <c r="AS156" s="27"/>
      <c r="AT156" s="27"/>
      <c r="AU156" s="27"/>
      <c r="AV156" s="38"/>
      <c r="AW156" s="38"/>
      <c r="AX156" s="38"/>
      <c r="AY156" s="38"/>
      <c r="AZ156" s="38"/>
      <c r="BA156" s="38"/>
      <c r="BB156" s="38"/>
      <c r="BC156" s="38"/>
      <c r="BD156" s="38"/>
      <c r="BE156" s="38"/>
      <c r="BF156" s="38"/>
      <c r="BG156" s="38"/>
      <c r="BH156" s="38"/>
      <c r="BI156" s="38"/>
      <c r="BJ156" s="38"/>
      <c r="BK156" s="38"/>
      <c r="BL156" s="38"/>
    </row>
    <row r="157" spans="1:64" s="39" customFormat="1" ht="170.1" customHeight="1" x14ac:dyDescent="0.3">
      <c r="A157" s="75"/>
      <c r="B157" s="75"/>
      <c r="C157" s="75"/>
      <c r="D157" s="75"/>
      <c r="E157" s="77"/>
      <c r="F157" s="77"/>
      <c r="G157" s="27"/>
      <c r="H157" s="78"/>
      <c r="I157" s="78"/>
      <c r="J157" s="27"/>
      <c r="K157" s="27"/>
      <c r="L157" s="27"/>
      <c r="M157" s="27"/>
      <c r="N157" s="27"/>
      <c r="O157" s="27"/>
      <c r="P157" s="27"/>
      <c r="Q157" s="27"/>
      <c r="R157" s="27"/>
      <c r="S157" s="27"/>
      <c r="T157" s="27"/>
      <c r="U157" s="79"/>
      <c r="V157" s="79"/>
      <c r="W157" s="27"/>
      <c r="X157" s="27"/>
      <c r="Y157" s="27"/>
      <c r="Z157" s="79"/>
      <c r="AA157" s="79"/>
      <c r="AB157" s="79"/>
      <c r="AC157" s="79"/>
      <c r="AD157" s="79"/>
      <c r="AE157" s="79"/>
      <c r="AF157" s="79"/>
      <c r="AG157" s="79"/>
      <c r="AH157" s="79"/>
      <c r="AI157" s="79"/>
      <c r="AJ157" s="38"/>
      <c r="AK157" s="38"/>
      <c r="AL157" s="38"/>
      <c r="AM157" s="27"/>
      <c r="AN157" s="27"/>
      <c r="AO157" s="27"/>
      <c r="AP157" s="27"/>
      <c r="AQ157" s="79"/>
      <c r="AR157" s="79"/>
      <c r="AS157" s="27"/>
      <c r="AT157" s="27"/>
      <c r="AU157" s="27"/>
      <c r="AV157" s="38"/>
      <c r="AW157" s="38"/>
      <c r="AX157" s="38"/>
      <c r="AY157" s="38"/>
      <c r="AZ157" s="38"/>
      <c r="BA157" s="38"/>
      <c r="BB157" s="38"/>
      <c r="BC157" s="38"/>
      <c r="BD157" s="38"/>
      <c r="BE157" s="38"/>
      <c r="BF157" s="38"/>
      <c r="BG157" s="38"/>
      <c r="BH157" s="38"/>
      <c r="BI157" s="38"/>
      <c r="BJ157" s="38"/>
      <c r="BK157" s="38"/>
      <c r="BL157" s="38"/>
    </row>
    <row r="158" spans="1:64" s="39" customFormat="1" ht="170.1" customHeight="1" x14ac:dyDescent="0.3">
      <c r="A158" s="75"/>
      <c r="B158" s="75"/>
      <c r="C158" s="75"/>
      <c r="D158" s="75"/>
      <c r="E158" s="77"/>
      <c r="F158" s="77"/>
      <c r="G158" s="27"/>
      <c r="H158" s="78"/>
      <c r="I158" s="78"/>
      <c r="J158" s="27"/>
      <c r="K158" s="27"/>
      <c r="L158" s="27"/>
      <c r="M158" s="27"/>
      <c r="N158" s="27"/>
      <c r="O158" s="27"/>
      <c r="P158" s="27"/>
      <c r="Q158" s="27"/>
      <c r="R158" s="27"/>
      <c r="S158" s="27"/>
      <c r="T158" s="27"/>
      <c r="U158" s="79"/>
      <c r="V158" s="79"/>
      <c r="W158" s="27"/>
      <c r="X158" s="27"/>
      <c r="Y158" s="27"/>
      <c r="Z158" s="79"/>
      <c r="AA158" s="79"/>
      <c r="AB158" s="79"/>
      <c r="AC158" s="79"/>
      <c r="AD158" s="79"/>
      <c r="AE158" s="79"/>
      <c r="AF158" s="79"/>
      <c r="AG158" s="79"/>
      <c r="AH158" s="79"/>
      <c r="AI158" s="79"/>
      <c r="AJ158" s="38"/>
      <c r="AK158" s="38"/>
      <c r="AL158" s="38"/>
      <c r="AM158" s="27"/>
      <c r="AN158" s="27"/>
      <c r="AO158" s="27"/>
      <c r="AP158" s="27"/>
      <c r="AQ158" s="79"/>
      <c r="AR158" s="79"/>
      <c r="AS158" s="27"/>
      <c r="AT158" s="27"/>
      <c r="AU158" s="27"/>
      <c r="AV158" s="38"/>
      <c r="AW158" s="38"/>
      <c r="AX158" s="38"/>
      <c r="AY158" s="38"/>
      <c r="AZ158" s="38"/>
      <c r="BA158" s="38"/>
      <c r="BB158" s="38"/>
      <c r="BC158" s="38"/>
      <c r="BD158" s="38"/>
      <c r="BE158" s="38"/>
      <c r="BF158" s="38"/>
      <c r="BG158" s="38"/>
      <c r="BH158" s="38"/>
      <c r="BI158" s="38"/>
      <c r="BJ158" s="38"/>
      <c r="BK158" s="38"/>
      <c r="BL158" s="38"/>
    </row>
    <row r="159" spans="1:64" s="39" customFormat="1" ht="170.1" customHeight="1" x14ac:dyDescent="0.3">
      <c r="A159" s="75"/>
      <c r="B159" s="75"/>
      <c r="C159" s="75"/>
      <c r="D159" s="75"/>
      <c r="E159" s="77"/>
      <c r="F159" s="77"/>
      <c r="G159" s="27"/>
      <c r="H159" s="78"/>
      <c r="I159" s="78"/>
      <c r="J159" s="27"/>
      <c r="K159" s="27"/>
      <c r="L159" s="27"/>
      <c r="M159" s="27"/>
      <c r="N159" s="27"/>
      <c r="O159" s="27"/>
      <c r="P159" s="27"/>
      <c r="Q159" s="27"/>
      <c r="R159" s="27"/>
      <c r="S159" s="27"/>
      <c r="T159" s="27"/>
      <c r="U159" s="79"/>
      <c r="V159" s="79"/>
      <c r="W159" s="27"/>
      <c r="X159" s="27"/>
      <c r="Y159" s="27"/>
      <c r="Z159" s="79"/>
      <c r="AA159" s="79"/>
      <c r="AB159" s="79"/>
      <c r="AC159" s="79"/>
      <c r="AD159" s="79"/>
      <c r="AE159" s="79"/>
      <c r="AF159" s="79"/>
      <c r="AG159" s="79"/>
      <c r="AH159" s="79"/>
      <c r="AI159" s="79"/>
      <c r="AJ159" s="38"/>
      <c r="AK159" s="38"/>
      <c r="AL159" s="38"/>
      <c r="AM159" s="27"/>
      <c r="AN159" s="27"/>
      <c r="AO159" s="27"/>
      <c r="AP159" s="27"/>
      <c r="AQ159" s="79"/>
      <c r="AR159" s="79"/>
      <c r="AS159" s="27"/>
      <c r="AT159" s="27"/>
      <c r="AU159" s="27"/>
      <c r="AV159" s="38"/>
      <c r="AW159" s="38"/>
      <c r="AX159" s="38"/>
      <c r="AY159" s="38"/>
      <c r="AZ159" s="38"/>
      <c r="BA159" s="38"/>
      <c r="BB159" s="38"/>
      <c r="BC159" s="38"/>
      <c r="BD159" s="38"/>
      <c r="BE159" s="38"/>
      <c r="BF159" s="38"/>
      <c r="BG159" s="38"/>
      <c r="BH159" s="38"/>
      <c r="BI159" s="38"/>
      <c r="BJ159" s="38"/>
      <c r="BK159" s="38"/>
      <c r="BL159" s="38"/>
    </row>
    <row r="160" spans="1:64" s="39" customFormat="1" ht="170.1" customHeight="1" x14ac:dyDescent="0.3">
      <c r="A160" s="75"/>
      <c r="B160" s="75"/>
      <c r="C160" s="75"/>
      <c r="D160" s="75"/>
      <c r="E160" s="77"/>
      <c r="F160" s="77"/>
      <c r="G160" s="27"/>
      <c r="H160" s="78"/>
      <c r="I160" s="78"/>
      <c r="J160" s="27"/>
      <c r="K160" s="27"/>
      <c r="L160" s="27"/>
      <c r="M160" s="27"/>
      <c r="N160" s="27"/>
      <c r="O160" s="27"/>
      <c r="P160" s="27"/>
      <c r="Q160" s="27"/>
      <c r="R160" s="27"/>
      <c r="S160" s="27"/>
      <c r="T160" s="27"/>
      <c r="U160" s="79"/>
      <c r="V160" s="79"/>
      <c r="W160" s="27"/>
      <c r="X160" s="27"/>
      <c r="Y160" s="27"/>
      <c r="Z160" s="79"/>
      <c r="AA160" s="79"/>
      <c r="AB160" s="79"/>
      <c r="AC160" s="79"/>
      <c r="AD160" s="79"/>
      <c r="AE160" s="79"/>
      <c r="AF160" s="79"/>
      <c r="AG160" s="79"/>
      <c r="AH160" s="79"/>
      <c r="AI160" s="79"/>
      <c r="AJ160" s="38"/>
      <c r="AK160" s="38"/>
      <c r="AL160" s="38"/>
      <c r="AM160" s="27"/>
      <c r="AN160" s="27"/>
      <c r="AO160" s="27"/>
      <c r="AP160" s="27"/>
      <c r="AQ160" s="79"/>
      <c r="AR160" s="79"/>
      <c r="AS160" s="27"/>
      <c r="AT160" s="27"/>
      <c r="AU160" s="27"/>
      <c r="AV160" s="38"/>
      <c r="AW160" s="38"/>
      <c r="AX160" s="38"/>
      <c r="AY160" s="38"/>
      <c r="AZ160" s="38"/>
      <c r="BA160" s="38"/>
      <c r="BB160" s="38"/>
      <c r="BC160" s="38"/>
      <c r="BD160" s="38"/>
      <c r="BE160" s="38"/>
      <c r="BF160" s="38"/>
      <c r="BG160" s="38"/>
      <c r="BH160" s="38"/>
      <c r="BI160" s="38"/>
      <c r="BJ160" s="38"/>
      <c r="BK160" s="38"/>
      <c r="BL160" s="38"/>
    </row>
    <row r="161" spans="1:64" s="39" customFormat="1" ht="170.1" customHeight="1" x14ac:dyDescent="0.3">
      <c r="A161" s="75"/>
      <c r="B161" s="75"/>
      <c r="C161" s="75"/>
      <c r="D161" s="75"/>
      <c r="E161" s="77"/>
      <c r="F161" s="77"/>
      <c r="G161" s="27"/>
      <c r="H161" s="78"/>
      <c r="I161" s="78"/>
      <c r="J161" s="27"/>
      <c r="K161" s="27"/>
      <c r="L161" s="27"/>
      <c r="M161" s="27"/>
      <c r="N161" s="27"/>
      <c r="O161" s="27"/>
      <c r="P161" s="27"/>
      <c r="Q161" s="27"/>
      <c r="R161" s="27"/>
      <c r="S161" s="27"/>
      <c r="T161" s="27"/>
      <c r="U161" s="79"/>
      <c r="V161" s="79"/>
      <c r="W161" s="27"/>
      <c r="X161" s="27"/>
      <c r="Y161" s="27"/>
      <c r="Z161" s="79"/>
      <c r="AA161" s="79"/>
      <c r="AB161" s="79"/>
      <c r="AC161" s="79"/>
      <c r="AD161" s="79"/>
      <c r="AE161" s="79"/>
      <c r="AF161" s="79"/>
      <c r="AG161" s="79"/>
      <c r="AH161" s="79"/>
      <c r="AI161" s="79"/>
      <c r="AJ161" s="38"/>
      <c r="AK161" s="38"/>
      <c r="AL161" s="38"/>
      <c r="AM161" s="27"/>
      <c r="AN161" s="27"/>
      <c r="AO161" s="27"/>
      <c r="AP161" s="27"/>
      <c r="AQ161" s="79"/>
      <c r="AR161" s="79"/>
      <c r="AS161" s="27"/>
      <c r="AT161" s="27"/>
      <c r="AU161" s="27"/>
      <c r="AV161" s="38"/>
      <c r="AW161" s="38"/>
      <c r="AX161" s="38"/>
      <c r="AY161" s="38"/>
      <c r="AZ161" s="38"/>
      <c r="BA161" s="38"/>
      <c r="BB161" s="38"/>
      <c r="BC161" s="38"/>
      <c r="BD161" s="38"/>
      <c r="BE161" s="38"/>
      <c r="BF161" s="38"/>
      <c r="BG161" s="38"/>
      <c r="BH161" s="38"/>
      <c r="BI161" s="38"/>
      <c r="BJ161" s="38"/>
      <c r="BK161" s="38"/>
      <c r="BL161" s="38"/>
    </row>
    <row r="162" spans="1:64" s="39" customFormat="1" ht="170.1" customHeight="1" x14ac:dyDescent="0.3">
      <c r="A162" s="75"/>
      <c r="B162" s="75"/>
      <c r="C162" s="75"/>
      <c r="D162" s="75"/>
      <c r="E162" s="77"/>
      <c r="F162" s="77"/>
      <c r="G162" s="27"/>
      <c r="H162" s="78"/>
      <c r="I162" s="78"/>
      <c r="J162" s="27"/>
      <c r="K162" s="27"/>
      <c r="L162" s="27"/>
      <c r="M162" s="27"/>
      <c r="N162" s="27"/>
      <c r="O162" s="27"/>
      <c r="P162" s="27"/>
      <c r="Q162" s="27"/>
      <c r="R162" s="27"/>
      <c r="S162" s="27"/>
      <c r="T162" s="27"/>
      <c r="U162" s="79"/>
      <c r="V162" s="79"/>
      <c r="W162" s="27"/>
      <c r="X162" s="27"/>
      <c r="Y162" s="27"/>
      <c r="Z162" s="79"/>
      <c r="AA162" s="79"/>
      <c r="AB162" s="79"/>
      <c r="AC162" s="79"/>
      <c r="AD162" s="79"/>
      <c r="AE162" s="79"/>
      <c r="AF162" s="79"/>
      <c r="AG162" s="79"/>
      <c r="AH162" s="79"/>
      <c r="AI162" s="79"/>
      <c r="AJ162" s="38"/>
      <c r="AK162" s="38"/>
      <c r="AL162" s="38"/>
      <c r="AM162" s="27"/>
      <c r="AN162" s="27"/>
      <c r="AO162" s="27"/>
      <c r="AP162" s="27"/>
      <c r="AQ162" s="79"/>
      <c r="AR162" s="79"/>
      <c r="AS162" s="27"/>
      <c r="AT162" s="27"/>
      <c r="AU162" s="27"/>
      <c r="AV162" s="38"/>
      <c r="AW162" s="38"/>
      <c r="AX162" s="38"/>
      <c r="AY162" s="38"/>
      <c r="AZ162" s="38"/>
      <c r="BA162" s="38"/>
      <c r="BB162" s="38"/>
      <c r="BC162" s="38"/>
      <c r="BD162" s="38"/>
      <c r="BE162" s="38"/>
      <c r="BF162" s="38"/>
      <c r="BG162" s="38"/>
      <c r="BH162" s="38"/>
      <c r="BI162" s="38"/>
      <c r="BJ162" s="38"/>
      <c r="BK162" s="38"/>
      <c r="BL162" s="38"/>
    </row>
    <row r="163" spans="1:64" s="39" customFormat="1" ht="170.1" customHeight="1" x14ac:dyDescent="0.3">
      <c r="A163" s="75"/>
      <c r="B163" s="75"/>
      <c r="C163" s="75"/>
      <c r="D163" s="75"/>
      <c r="E163" s="77"/>
      <c r="F163" s="77"/>
      <c r="G163" s="27"/>
      <c r="H163" s="78"/>
      <c r="I163" s="78"/>
      <c r="J163" s="27"/>
      <c r="K163" s="27"/>
      <c r="L163" s="27"/>
      <c r="M163" s="27"/>
      <c r="N163" s="27"/>
      <c r="O163" s="27"/>
      <c r="P163" s="27"/>
      <c r="Q163" s="27"/>
      <c r="R163" s="27"/>
      <c r="S163" s="27"/>
      <c r="T163" s="27"/>
      <c r="U163" s="79"/>
      <c r="V163" s="79"/>
      <c r="W163" s="27"/>
      <c r="X163" s="27"/>
      <c r="Y163" s="27"/>
      <c r="Z163" s="79"/>
      <c r="AA163" s="79"/>
      <c r="AB163" s="79"/>
      <c r="AC163" s="79"/>
      <c r="AD163" s="79"/>
      <c r="AE163" s="79"/>
      <c r="AF163" s="79"/>
      <c r="AG163" s="79"/>
      <c r="AH163" s="79"/>
      <c r="AI163" s="79"/>
      <c r="AJ163" s="38"/>
      <c r="AK163" s="38"/>
      <c r="AL163" s="38"/>
      <c r="AM163" s="27"/>
      <c r="AN163" s="27"/>
      <c r="AO163" s="27"/>
      <c r="AP163" s="27"/>
      <c r="AQ163" s="79"/>
      <c r="AR163" s="79"/>
      <c r="AS163" s="27"/>
      <c r="AT163" s="27"/>
      <c r="AU163" s="27"/>
      <c r="AV163" s="38"/>
      <c r="AW163" s="38"/>
      <c r="AX163" s="38"/>
      <c r="AY163" s="38"/>
      <c r="AZ163" s="38"/>
      <c r="BA163" s="38"/>
      <c r="BB163" s="38"/>
      <c r="BC163" s="38"/>
      <c r="BD163" s="38"/>
      <c r="BE163" s="38"/>
      <c r="BF163" s="38"/>
      <c r="BG163" s="38"/>
      <c r="BH163" s="38"/>
      <c r="BI163" s="38"/>
      <c r="BJ163" s="38"/>
      <c r="BK163" s="38"/>
      <c r="BL163" s="38"/>
    </row>
    <row r="164" spans="1:64" s="39" customFormat="1" ht="170.1" customHeight="1" x14ac:dyDescent="0.3">
      <c r="A164" s="75"/>
      <c r="B164" s="75"/>
      <c r="C164" s="75"/>
      <c r="D164" s="75"/>
      <c r="E164" s="77"/>
      <c r="F164" s="77"/>
      <c r="G164" s="27"/>
      <c r="H164" s="78"/>
      <c r="I164" s="78"/>
      <c r="J164" s="27"/>
      <c r="K164" s="27"/>
      <c r="L164" s="27"/>
      <c r="M164" s="27"/>
      <c r="N164" s="27"/>
      <c r="O164" s="27"/>
      <c r="P164" s="27"/>
      <c r="Q164" s="27"/>
      <c r="R164" s="27"/>
      <c r="S164" s="27"/>
      <c r="T164" s="27"/>
      <c r="U164" s="79"/>
      <c r="V164" s="79"/>
      <c r="W164" s="27"/>
      <c r="X164" s="27"/>
      <c r="Y164" s="27"/>
      <c r="Z164" s="79"/>
      <c r="AA164" s="79"/>
      <c r="AB164" s="79"/>
      <c r="AC164" s="79"/>
      <c r="AD164" s="79"/>
      <c r="AE164" s="79"/>
      <c r="AF164" s="79"/>
      <c r="AG164" s="79"/>
      <c r="AH164" s="79"/>
      <c r="AI164" s="79"/>
      <c r="AJ164" s="38"/>
      <c r="AK164" s="38"/>
      <c r="AL164" s="38"/>
      <c r="AM164" s="27"/>
      <c r="AN164" s="27"/>
      <c r="AO164" s="27"/>
      <c r="AP164" s="27"/>
      <c r="AQ164" s="79"/>
      <c r="AR164" s="79"/>
      <c r="AS164" s="27"/>
      <c r="AT164" s="27"/>
      <c r="AU164" s="27"/>
      <c r="AV164" s="38"/>
      <c r="AW164" s="38"/>
      <c r="AX164" s="38"/>
      <c r="AY164" s="38"/>
      <c r="AZ164" s="38"/>
      <c r="BA164" s="38"/>
      <c r="BB164" s="38"/>
      <c r="BC164" s="38"/>
      <c r="BD164" s="38"/>
      <c r="BE164" s="38"/>
      <c r="BF164" s="38"/>
      <c r="BG164" s="38"/>
      <c r="BH164" s="38"/>
      <c r="BI164" s="38"/>
      <c r="BJ164" s="38"/>
      <c r="BK164" s="38"/>
      <c r="BL164" s="38"/>
    </row>
    <row r="165" spans="1:64" s="39" customFormat="1" ht="170.1" customHeight="1" x14ac:dyDescent="0.3">
      <c r="A165" s="75"/>
      <c r="B165" s="75"/>
      <c r="C165" s="75"/>
      <c r="D165" s="75"/>
      <c r="E165" s="77"/>
      <c r="F165" s="77"/>
      <c r="G165" s="27"/>
      <c r="H165" s="78"/>
      <c r="I165" s="78"/>
      <c r="J165" s="27"/>
      <c r="K165" s="27"/>
      <c r="L165" s="27"/>
      <c r="M165" s="27"/>
      <c r="N165" s="27"/>
      <c r="O165" s="27"/>
      <c r="P165" s="27"/>
      <c r="Q165" s="27"/>
      <c r="R165" s="27"/>
      <c r="S165" s="27"/>
      <c r="T165" s="27"/>
      <c r="U165" s="79"/>
      <c r="V165" s="79"/>
      <c r="W165" s="27"/>
      <c r="X165" s="27"/>
      <c r="Y165" s="27"/>
      <c r="Z165" s="79"/>
      <c r="AA165" s="79"/>
      <c r="AB165" s="79"/>
      <c r="AC165" s="79"/>
      <c r="AD165" s="79"/>
      <c r="AE165" s="79"/>
      <c r="AF165" s="79"/>
      <c r="AG165" s="79"/>
      <c r="AH165" s="79"/>
      <c r="AI165" s="79"/>
      <c r="AJ165" s="38"/>
      <c r="AK165" s="38"/>
      <c r="AL165" s="38"/>
      <c r="AM165" s="27"/>
      <c r="AN165" s="27"/>
      <c r="AO165" s="27"/>
      <c r="AP165" s="27"/>
      <c r="AQ165" s="79"/>
      <c r="AR165" s="79"/>
      <c r="AS165" s="27"/>
      <c r="AT165" s="27"/>
      <c r="AU165" s="27"/>
      <c r="AV165" s="38"/>
      <c r="AW165" s="38"/>
      <c r="AX165" s="38"/>
      <c r="AY165" s="38"/>
      <c r="AZ165" s="38"/>
      <c r="BA165" s="38"/>
      <c r="BB165" s="38"/>
      <c r="BC165" s="38"/>
      <c r="BD165" s="38"/>
      <c r="BE165" s="38"/>
      <c r="BF165" s="38"/>
      <c r="BG165" s="38"/>
      <c r="BH165" s="38"/>
      <c r="BI165" s="38"/>
      <c r="BJ165" s="38"/>
      <c r="BK165" s="38"/>
      <c r="BL165" s="38"/>
    </row>
    <row r="166" spans="1:64" s="39" customFormat="1" ht="170.1" customHeight="1" x14ac:dyDescent="0.3">
      <c r="A166" s="75"/>
      <c r="B166" s="75"/>
      <c r="C166" s="75"/>
      <c r="D166" s="75"/>
      <c r="E166" s="77"/>
      <c r="F166" s="77"/>
      <c r="G166" s="27"/>
      <c r="H166" s="78"/>
      <c r="I166" s="78"/>
      <c r="J166" s="27"/>
      <c r="K166" s="27"/>
      <c r="L166" s="27"/>
      <c r="M166" s="27"/>
      <c r="N166" s="27"/>
      <c r="O166" s="27"/>
      <c r="P166" s="27"/>
      <c r="Q166" s="27"/>
      <c r="R166" s="27"/>
      <c r="S166" s="27"/>
      <c r="T166" s="27"/>
      <c r="U166" s="79"/>
      <c r="V166" s="79"/>
      <c r="W166" s="27"/>
      <c r="X166" s="27"/>
      <c r="Y166" s="27"/>
      <c r="Z166" s="79"/>
      <c r="AA166" s="79"/>
      <c r="AB166" s="79"/>
      <c r="AC166" s="79"/>
      <c r="AD166" s="79"/>
      <c r="AE166" s="79"/>
      <c r="AF166" s="79"/>
      <c r="AG166" s="79"/>
      <c r="AH166" s="79"/>
      <c r="AI166" s="79"/>
      <c r="AJ166" s="38"/>
      <c r="AK166" s="38"/>
      <c r="AL166" s="38"/>
      <c r="AM166" s="27"/>
      <c r="AN166" s="27"/>
      <c r="AO166" s="27"/>
      <c r="AP166" s="27"/>
      <c r="AQ166" s="79"/>
      <c r="AR166" s="79"/>
      <c r="AS166" s="27"/>
      <c r="AT166" s="27"/>
      <c r="AU166" s="27"/>
      <c r="AV166" s="38"/>
      <c r="AW166" s="38"/>
      <c r="AX166" s="38"/>
      <c r="AY166" s="38"/>
      <c r="AZ166" s="38"/>
      <c r="BA166" s="38"/>
      <c r="BB166" s="38"/>
      <c r="BC166" s="38"/>
      <c r="BD166" s="38"/>
      <c r="BE166" s="38"/>
      <c r="BF166" s="38"/>
      <c r="BG166" s="38"/>
      <c r="BH166" s="38"/>
      <c r="BI166" s="38"/>
      <c r="BJ166" s="38"/>
      <c r="BK166" s="38"/>
      <c r="BL166" s="38"/>
    </row>
    <row r="167" spans="1:64" s="39" customFormat="1" ht="170.1" customHeight="1" x14ac:dyDescent="0.3">
      <c r="A167" s="75"/>
      <c r="B167" s="75"/>
      <c r="C167" s="75"/>
      <c r="D167" s="75"/>
      <c r="E167" s="77"/>
      <c r="F167" s="77"/>
      <c r="G167" s="27"/>
      <c r="H167" s="78"/>
      <c r="I167" s="78"/>
      <c r="J167" s="27"/>
      <c r="K167" s="27"/>
      <c r="L167" s="27"/>
      <c r="M167" s="27"/>
      <c r="N167" s="27"/>
      <c r="O167" s="27"/>
      <c r="P167" s="27"/>
      <c r="Q167" s="27"/>
      <c r="R167" s="27"/>
      <c r="S167" s="27"/>
      <c r="T167" s="27"/>
      <c r="U167" s="79"/>
      <c r="V167" s="79"/>
      <c r="W167" s="27"/>
      <c r="X167" s="27"/>
      <c r="Y167" s="27"/>
      <c r="Z167" s="79"/>
      <c r="AA167" s="79"/>
      <c r="AB167" s="79"/>
      <c r="AC167" s="79"/>
      <c r="AD167" s="79"/>
      <c r="AE167" s="79"/>
      <c r="AF167" s="79"/>
      <c r="AG167" s="79"/>
      <c r="AH167" s="79"/>
      <c r="AI167" s="79"/>
      <c r="AJ167" s="38"/>
      <c r="AK167" s="38"/>
      <c r="AL167" s="38"/>
      <c r="AM167" s="27"/>
      <c r="AN167" s="27"/>
      <c r="AO167" s="27"/>
      <c r="AP167" s="27"/>
      <c r="AQ167" s="79"/>
      <c r="AR167" s="79"/>
      <c r="AS167" s="27"/>
      <c r="AT167" s="27"/>
      <c r="AU167" s="27"/>
      <c r="AV167" s="38"/>
      <c r="AW167" s="38"/>
      <c r="AX167" s="38"/>
      <c r="AY167" s="38"/>
      <c r="AZ167" s="38"/>
      <c r="BA167" s="38"/>
      <c r="BB167" s="38"/>
      <c r="BC167" s="38"/>
      <c r="BD167" s="38"/>
      <c r="BE167" s="38"/>
      <c r="BF167" s="38"/>
      <c r="BG167" s="38"/>
      <c r="BH167" s="38"/>
      <c r="BI167" s="38"/>
      <c r="BJ167" s="38"/>
      <c r="BK167" s="38"/>
      <c r="BL167" s="38"/>
    </row>
    <row r="168" spans="1:64" s="39" customFormat="1" ht="170.1" customHeight="1" x14ac:dyDescent="0.3">
      <c r="A168" s="75"/>
      <c r="B168" s="75"/>
      <c r="C168" s="75"/>
      <c r="D168" s="75"/>
      <c r="E168" s="77"/>
      <c r="F168" s="77"/>
      <c r="G168" s="27"/>
      <c r="H168" s="78"/>
      <c r="I168" s="78"/>
      <c r="J168" s="27"/>
      <c r="K168" s="27"/>
      <c r="L168" s="27"/>
      <c r="M168" s="27"/>
      <c r="N168" s="27"/>
      <c r="O168" s="27"/>
      <c r="P168" s="27"/>
      <c r="Q168" s="27"/>
      <c r="R168" s="27"/>
      <c r="S168" s="27"/>
      <c r="T168" s="27"/>
      <c r="U168" s="79"/>
      <c r="V168" s="79"/>
      <c r="W168" s="27"/>
      <c r="X168" s="27"/>
      <c r="Y168" s="27"/>
      <c r="Z168" s="79"/>
      <c r="AA168" s="79"/>
      <c r="AB168" s="79"/>
      <c r="AC168" s="79"/>
      <c r="AD168" s="79"/>
      <c r="AE168" s="79"/>
      <c r="AF168" s="79"/>
      <c r="AG168" s="79"/>
      <c r="AH168" s="79"/>
      <c r="AI168" s="79"/>
      <c r="AJ168" s="38"/>
      <c r="AK168" s="38"/>
      <c r="AL168" s="38"/>
      <c r="AM168" s="27"/>
      <c r="AN168" s="27"/>
      <c r="AO168" s="27"/>
      <c r="AP168" s="27"/>
      <c r="AQ168" s="79"/>
      <c r="AR168" s="79"/>
      <c r="AS168" s="27"/>
      <c r="AT168" s="27"/>
      <c r="AU168" s="27"/>
      <c r="AV168" s="38"/>
      <c r="AW168" s="38"/>
      <c r="AX168" s="38"/>
      <c r="AY168" s="38"/>
      <c r="AZ168" s="38"/>
      <c r="BA168" s="38"/>
      <c r="BB168" s="38"/>
      <c r="BC168" s="38"/>
      <c r="BD168" s="38"/>
      <c r="BE168" s="38"/>
      <c r="BF168" s="38"/>
      <c r="BG168" s="38"/>
      <c r="BH168" s="38"/>
      <c r="BI168" s="38"/>
      <c r="BJ168" s="38"/>
      <c r="BK168" s="38"/>
      <c r="BL168" s="38"/>
    </row>
    <row r="169" spans="1:64" s="39" customFormat="1" ht="170.1" customHeight="1" x14ac:dyDescent="0.3">
      <c r="A169" s="75"/>
      <c r="B169" s="75"/>
      <c r="C169" s="75"/>
      <c r="D169" s="75"/>
      <c r="E169" s="77"/>
      <c r="F169" s="77"/>
      <c r="G169" s="27"/>
      <c r="H169" s="78"/>
      <c r="I169" s="78"/>
      <c r="J169" s="27"/>
      <c r="K169" s="27"/>
      <c r="L169" s="27"/>
      <c r="M169" s="27"/>
      <c r="N169" s="27"/>
      <c r="O169" s="27"/>
      <c r="P169" s="27"/>
      <c r="Q169" s="27"/>
      <c r="R169" s="27"/>
      <c r="S169" s="27"/>
      <c r="T169" s="27"/>
      <c r="U169" s="79"/>
      <c r="V169" s="79"/>
      <c r="W169" s="27"/>
      <c r="X169" s="27"/>
      <c r="Y169" s="27"/>
      <c r="Z169" s="79"/>
      <c r="AA169" s="79"/>
      <c r="AB169" s="79"/>
      <c r="AC169" s="79"/>
      <c r="AD169" s="79"/>
      <c r="AE169" s="79"/>
      <c r="AF169" s="79"/>
      <c r="AG169" s="79"/>
      <c r="AH169" s="79"/>
      <c r="AI169" s="79"/>
      <c r="AJ169" s="38"/>
      <c r="AK169" s="38"/>
      <c r="AL169" s="38"/>
      <c r="AM169" s="27"/>
      <c r="AN169" s="27"/>
      <c r="AO169" s="27"/>
      <c r="AP169" s="27"/>
      <c r="AQ169" s="79"/>
      <c r="AR169" s="79"/>
      <c r="AS169" s="27"/>
      <c r="AT169" s="27"/>
      <c r="AU169" s="27"/>
      <c r="AV169" s="38"/>
      <c r="AW169" s="38"/>
      <c r="AX169" s="38"/>
      <c r="AY169" s="38"/>
      <c r="AZ169" s="38"/>
      <c r="BA169" s="38"/>
      <c r="BB169" s="38"/>
      <c r="BC169" s="38"/>
      <c r="BD169" s="38"/>
      <c r="BE169" s="38"/>
      <c r="BF169" s="38"/>
      <c r="BG169" s="38"/>
      <c r="BH169" s="38"/>
      <c r="BI169" s="38"/>
      <c r="BJ169" s="38"/>
      <c r="BK169" s="38"/>
      <c r="BL169" s="38"/>
    </row>
    <row r="170" spans="1:64" s="39" customFormat="1" ht="170.1" customHeight="1" x14ac:dyDescent="0.3">
      <c r="A170" s="75"/>
      <c r="B170" s="75"/>
      <c r="C170" s="75"/>
      <c r="D170" s="75"/>
      <c r="E170" s="77"/>
      <c r="F170" s="77"/>
      <c r="G170" s="27"/>
      <c r="H170" s="78"/>
      <c r="I170" s="78"/>
      <c r="J170" s="27"/>
      <c r="K170" s="27"/>
      <c r="L170" s="27"/>
      <c r="M170" s="27"/>
      <c r="N170" s="27"/>
      <c r="O170" s="27"/>
      <c r="P170" s="27"/>
      <c r="Q170" s="27"/>
      <c r="R170" s="27"/>
      <c r="S170" s="27"/>
      <c r="T170" s="27"/>
      <c r="U170" s="79"/>
      <c r="V170" s="79"/>
      <c r="W170" s="27"/>
      <c r="X170" s="27"/>
      <c r="Y170" s="27"/>
      <c r="Z170" s="79"/>
      <c r="AA170" s="79"/>
      <c r="AB170" s="79"/>
      <c r="AC170" s="79"/>
      <c r="AD170" s="79"/>
      <c r="AE170" s="79"/>
      <c r="AF170" s="79"/>
      <c r="AG170" s="79"/>
      <c r="AH170" s="79"/>
      <c r="AI170" s="79"/>
      <c r="AJ170" s="38"/>
      <c r="AK170" s="38"/>
      <c r="AL170" s="38"/>
      <c r="AM170" s="27"/>
      <c r="AN170" s="27"/>
      <c r="AO170" s="27"/>
      <c r="AP170" s="27"/>
      <c r="AQ170" s="79"/>
      <c r="AR170" s="79"/>
      <c r="AS170" s="27"/>
      <c r="AT170" s="27"/>
      <c r="AU170" s="27"/>
      <c r="AV170" s="38"/>
      <c r="AW170" s="38"/>
      <c r="AX170" s="38"/>
      <c r="AY170" s="38"/>
      <c r="AZ170" s="38"/>
      <c r="BA170" s="38"/>
      <c r="BB170" s="38"/>
      <c r="BC170" s="38"/>
      <c r="BD170" s="38"/>
      <c r="BE170" s="38"/>
      <c r="BF170" s="38"/>
      <c r="BG170" s="38"/>
      <c r="BH170" s="38"/>
      <c r="BI170" s="38"/>
      <c r="BJ170" s="38"/>
      <c r="BK170" s="38"/>
      <c r="BL170" s="38"/>
    </row>
    <row r="171" spans="1:64" s="39" customFormat="1" ht="170.1" customHeight="1" x14ac:dyDescent="0.3">
      <c r="A171" s="75"/>
      <c r="B171" s="75"/>
      <c r="C171" s="75"/>
      <c r="D171" s="75"/>
      <c r="E171" s="77"/>
      <c r="F171" s="77"/>
      <c r="G171" s="27"/>
      <c r="H171" s="78"/>
      <c r="I171" s="78"/>
      <c r="J171" s="27"/>
      <c r="K171" s="27"/>
      <c r="L171" s="27"/>
      <c r="M171" s="27"/>
      <c r="N171" s="27"/>
      <c r="O171" s="27"/>
      <c r="P171" s="27"/>
      <c r="Q171" s="27"/>
      <c r="R171" s="27"/>
      <c r="S171" s="27"/>
      <c r="T171" s="27"/>
      <c r="U171" s="79"/>
      <c r="V171" s="79"/>
      <c r="W171" s="27"/>
      <c r="X171" s="27"/>
      <c r="Y171" s="27"/>
      <c r="Z171" s="79"/>
      <c r="AA171" s="79"/>
      <c r="AB171" s="79"/>
      <c r="AC171" s="79"/>
      <c r="AD171" s="79"/>
      <c r="AE171" s="79"/>
      <c r="AF171" s="79"/>
      <c r="AG171" s="79"/>
      <c r="AH171" s="79"/>
      <c r="AI171" s="79"/>
      <c r="AJ171" s="38"/>
      <c r="AK171" s="38"/>
      <c r="AL171" s="38"/>
      <c r="AM171" s="27"/>
      <c r="AN171" s="27"/>
      <c r="AO171" s="27"/>
      <c r="AP171" s="27"/>
      <c r="AQ171" s="79"/>
      <c r="AR171" s="79"/>
      <c r="AS171" s="27"/>
      <c r="AT171" s="27"/>
      <c r="AU171" s="27"/>
      <c r="AV171" s="38"/>
      <c r="AW171" s="38"/>
      <c r="AX171" s="38"/>
      <c r="AY171" s="38"/>
      <c r="AZ171" s="38"/>
      <c r="BA171" s="38"/>
      <c r="BB171" s="38"/>
      <c r="BC171" s="38"/>
      <c r="BD171" s="38"/>
      <c r="BE171" s="38"/>
      <c r="BF171" s="38"/>
      <c r="BG171" s="38"/>
      <c r="BH171" s="38"/>
      <c r="BI171" s="38"/>
      <c r="BJ171" s="38"/>
      <c r="BK171" s="38"/>
      <c r="BL171" s="38"/>
    </row>
    <row r="172" spans="1:64" s="39" customFormat="1" ht="170.1" customHeight="1" x14ac:dyDescent="0.3">
      <c r="A172" s="75"/>
      <c r="B172" s="75"/>
      <c r="C172" s="75"/>
      <c r="D172" s="75"/>
      <c r="E172" s="77"/>
      <c r="F172" s="77"/>
      <c r="G172" s="27"/>
      <c r="H172" s="78"/>
      <c r="I172" s="78"/>
      <c r="J172" s="27"/>
      <c r="K172" s="27"/>
      <c r="L172" s="27"/>
      <c r="M172" s="27"/>
      <c r="N172" s="27"/>
      <c r="O172" s="27"/>
      <c r="P172" s="27"/>
      <c r="Q172" s="27"/>
      <c r="R172" s="27"/>
      <c r="S172" s="27"/>
      <c r="T172" s="27"/>
      <c r="U172" s="79"/>
      <c r="V172" s="79"/>
      <c r="W172" s="27"/>
      <c r="X172" s="27"/>
      <c r="Y172" s="27"/>
      <c r="Z172" s="79"/>
      <c r="AA172" s="79"/>
      <c r="AB172" s="79"/>
      <c r="AC172" s="79"/>
      <c r="AD172" s="79"/>
      <c r="AE172" s="79"/>
      <c r="AF172" s="79"/>
      <c r="AG172" s="79"/>
      <c r="AH172" s="79"/>
      <c r="AI172" s="79"/>
      <c r="AJ172" s="38"/>
      <c r="AK172" s="38"/>
      <c r="AL172" s="38"/>
      <c r="AM172" s="27"/>
      <c r="AN172" s="27"/>
      <c r="AO172" s="27"/>
      <c r="AP172" s="27"/>
      <c r="AQ172" s="79"/>
      <c r="AR172" s="79"/>
      <c r="AS172" s="27"/>
      <c r="AT172" s="27"/>
      <c r="AU172" s="27"/>
      <c r="AV172" s="38"/>
      <c r="AW172" s="38"/>
      <c r="AX172" s="38"/>
      <c r="AY172" s="38"/>
      <c r="AZ172" s="38"/>
      <c r="BA172" s="38"/>
      <c r="BB172" s="38"/>
      <c r="BC172" s="38"/>
      <c r="BD172" s="38"/>
      <c r="BE172" s="38"/>
      <c r="BF172" s="38"/>
      <c r="BG172" s="38"/>
      <c r="BH172" s="38"/>
      <c r="BI172" s="38"/>
      <c r="BJ172" s="38"/>
      <c r="BK172" s="38"/>
      <c r="BL172" s="38"/>
    </row>
    <row r="173" spans="1:64" s="39" customFormat="1" ht="170.1" customHeight="1" x14ac:dyDescent="0.3">
      <c r="A173" s="75"/>
      <c r="B173" s="75"/>
      <c r="C173" s="75"/>
      <c r="D173" s="75"/>
      <c r="E173" s="77"/>
      <c r="F173" s="77"/>
      <c r="G173" s="27"/>
      <c r="H173" s="78"/>
      <c r="I173" s="78"/>
      <c r="J173" s="27"/>
      <c r="K173" s="27"/>
      <c r="L173" s="27"/>
      <c r="M173" s="27"/>
      <c r="N173" s="27"/>
      <c r="O173" s="27"/>
      <c r="P173" s="27"/>
      <c r="Q173" s="27"/>
      <c r="R173" s="27"/>
      <c r="S173" s="27"/>
      <c r="T173" s="27"/>
      <c r="U173" s="79"/>
      <c r="V173" s="79"/>
      <c r="W173" s="27"/>
      <c r="X173" s="27"/>
      <c r="Y173" s="27"/>
      <c r="Z173" s="79"/>
      <c r="AA173" s="79"/>
      <c r="AB173" s="79"/>
      <c r="AC173" s="79"/>
      <c r="AD173" s="79"/>
      <c r="AE173" s="79"/>
      <c r="AF173" s="79"/>
      <c r="AG173" s="79"/>
      <c r="AH173" s="79"/>
      <c r="AI173" s="79"/>
      <c r="AJ173" s="38"/>
      <c r="AK173" s="38"/>
      <c r="AL173" s="38"/>
      <c r="AM173" s="27"/>
      <c r="AN173" s="27"/>
      <c r="AO173" s="27"/>
      <c r="AP173" s="27"/>
      <c r="AQ173" s="79"/>
      <c r="AR173" s="79"/>
      <c r="AS173" s="27"/>
      <c r="AT173" s="27"/>
      <c r="AU173" s="27"/>
      <c r="AV173" s="38"/>
      <c r="AW173" s="38"/>
      <c r="AX173" s="38"/>
      <c r="AY173" s="38"/>
      <c r="AZ173" s="38"/>
      <c r="BA173" s="38"/>
      <c r="BB173" s="38"/>
      <c r="BC173" s="38"/>
      <c r="BD173" s="38"/>
      <c r="BE173" s="38"/>
      <c r="BF173" s="38"/>
      <c r="BG173" s="38"/>
      <c r="BH173" s="38"/>
      <c r="BI173" s="38"/>
      <c r="BJ173" s="38"/>
      <c r="BK173" s="38"/>
      <c r="BL173" s="38"/>
    </row>
    <row r="174" spans="1:64" s="39" customFormat="1" ht="170.1" customHeight="1" x14ac:dyDescent="0.3">
      <c r="A174" s="75"/>
      <c r="B174" s="75"/>
      <c r="C174" s="75"/>
      <c r="D174" s="75"/>
      <c r="E174" s="77"/>
      <c r="F174" s="77"/>
      <c r="G174" s="27"/>
      <c r="H174" s="78"/>
      <c r="I174" s="78"/>
      <c r="J174" s="27"/>
      <c r="K174" s="27"/>
      <c r="L174" s="27"/>
      <c r="M174" s="27"/>
      <c r="N174" s="27"/>
      <c r="O174" s="27"/>
      <c r="P174" s="27"/>
      <c r="Q174" s="27"/>
      <c r="R174" s="27"/>
      <c r="S174" s="27"/>
      <c r="T174" s="27"/>
      <c r="U174" s="79"/>
      <c r="V174" s="79"/>
      <c r="W174" s="27"/>
      <c r="X174" s="27"/>
      <c r="Y174" s="27"/>
      <c r="Z174" s="79"/>
      <c r="AA174" s="79"/>
      <c r="AB174" s="79"/>
      <c r="AC174" s="79"/>
      <c r="AD174" s="79"/>
      <c r="AE174" s="79"/>
      <c r="AF174" s="79"/>
      <c r="AG174" s="79"/>
      <c r="AH174" s="79"/>
      <c r="AI174" s="79"/>
      <c r="AJ174" s="38"/>
      <c r="AK174" s="38"/>
      <c r="AL174" s="38"/>
      <c r="AM174" s="27"/>
      <c r="AN174" s="27"/>
      <c r="AO174" s="27"/>
      <c r="AP174" s="27"/>
      <c r="AQ174" s="79"/>
      <c r="AR174" s="79"/>
      <c r="AS174" s="27"/>
      <c r="AT174" s="27"/>
      <c r="AU174" s="27"/>
      <c r="AV174" s="38"/>
      <c r="AW174" s="38"/>
      <c r="AX174" s="38"/>
      <c r="AY174" s="38"/>
      <c r="AZ174" s="38"/>
      <c r="BA174" s="38"/>
      <c r="BB174" s="38"/>
      <c r="BC174" s="38"/>
      <c r="BD174" s="38"/>
      <c r="BE174" s="38"/>
      <c r="BF174" s="38"/>
      <c r="BG174" s="38"/>
      <c r="BH174" s="38"/>
      <c r="BI174" s="38"/>
      <c r="BJ174" s="38"/>
      <c r="BK174" s="38"/>
      <c r="BL174" s="38"/>
    </row>
    <row r="175" spans="1:64" s="39" customFormat="1" ht="170.1" customHeight="1" x14ac:dyDescent="0.3">
      <c r="A175" s="75"/>
      <c r="B175" s="75"/>
      <c r="C175" s="75"/>
      <c r="D175" s="75"/>
      <c r="E175" s="77"/>
      <c r="F175" s="77"/>
      <c r="G175" s="27"/>
      <c r="H175" s="78"/>
      <c r="I175" s="78"/>
      <c r="J175" s="27"/>
      <c r="K175" s="27"/>
      <c r="L175" s="27"/>
      <c r="M175" s="27"/>
      <c r="N175" s="27"/>
      <c r="O175" s="27"/>
      <c r="P175" s="27"/>
      <c r="Q175" s="27"/>
      <c r="R175" s="27"/>
      <c r="S175" s="27"/>
      <c r="T175" s="27"/>
      <c r="U175" s="79"/>
      <c r="V175" s="79"/>
      <c r="W175" s="27"/>
      <c r="X175" s="27"/>
      <c r="Y175" s="27"/>
      <c r="Z175" s="79"/>
      <c r="AA175" s="79"/>
      <c r="AB175" s="79"/>
      <c r="AC175" s="79"/>
      <c r="AD175" s="79"/>
      <c r="AE175" s="79"/>
      <c r="AF175" s="79"/>
      <c r="AG175" s="79"/>
      <c r="AH175" s="79"/>
      <c r="AI175" s="79"/>
      <c r="AJ175" s="38"/>
      <c r="AK175" s="38"/>
      <c r="AL175" s="38"/>
      <c r="AM175" s="27"/>
      <c r="AN175" s="27"/>
      <c r="AO175" s="27"/>
      <c r="AP175" s="27"/>
      <c r="AQ175" s="79"/>
      <c r="AR175" s="79"/>
      <c r="AS175" s="27"/>
      <c r="AT175" s="27"/>
      <c r="AU175" s="27"/>
      <c r="AV175" s="38"/>
      <c r="AW175" s="38"/>
      <c r="AX175" s="38"/>
      <c r="AY175" s="38"/>
      <c r="AZ175" s="38"/>
      <c r="BA175" s="38"/>
      <c r="BB175" s="38"/>
      <c r="BC175" s="38"/>
      <c r="BD175" s="38"/>
      <c r="BE175" s="38"/>
      <c r="BF175" s="38"/>
      <c r="BG175" s="38"/>
      <c r="BH175" s="38"/>
      <c r="BI175" s="38"/>
      <c r="BJ175" s="38"/>
      <c r="BK175" s="38"/>
      <c r="BL175" s="38"/>
    </row>
    <row r="176" spans="1:64" s="39" customFormat="1" ht="170.1" customHeight="1" x14ac:dyDescent="0.3">
      <c r="A176" s="75"/>
      <c r="B176" s="75"/>
      <c r="C176" s="75"/>
      <c r="D176" s="75"/>
      <c r="E176" s="77"/>
      <c r="F176" s="77"/>
      <c r="G176" s="27"/>
      <c r="H176" s="78"/>
      <c r="I176" s="78"/>
      <c r="J176" s="27"/>
      <c r="K176" s="27"/>
      <c r="L176" s="27"/>
      <c r="M176" s="27"/>
      <c r="N176" s="27"/>
      <c r="O176" s="27"/>
      <c r="P176" s="27"/>
      <c r="Q176" s="27"/>
      <c r="R176" s="27"/>
      <c r="S176" s="27"/>
      <c r="T176" s="27"/>
      <c r="U176" s="79"/>
      <c r="V176" s="79"/>
      <c r="W176" s="27"/>
      <c r="X176" s="27"/>
      <c r="Y176" s="27"/>
      <c r="Z176" s="79"/>
      <c r="AA176" s="79"/>
      <c r="AB176" s="79"/>
      <c r="AC176" s="79"/>
      <c r="AD176" s="79"/>
      <c r="AE176" s="79"/>
      <c r="AF176" s="79"/>
      <c r="AG176" s="79"/>
      <c r="AH176" s="79"/>
      <c r="AI176" s="79"/>
      <c r="AJ176" s="38"/>
      <c r="AK176" s="38"/>
      <c r="AL176" s="38"/>
      <c r="AM176" s="27"/>
      <c r="AN176" s="27"/>
      <c r="AO176" s="27"/>
      <c r="AP176" s="27"/>
      <c r="AQ176" s="79"/>
      <c r="AR176" s="79"/>
      <c r="AS176" s="27"/>
      <c r="AT176" s="27"/>
      <c r="AU176" s="27"/>
      <c r="AV176" s="38"/>
      <c r="AW176" s="38"/>
      <c r="AX176" s="38"/>
      <c r="AY176" s="38"/>
      <c r="AZ176" s="38"/>
      <c r="BA176" s="38"/>
      <c r="BB176" s="38"/>
      <c r="BC176" s="38"/>
      <c r="BD176" s="38"/>
      <c r="BE176" s="38"/>
      <c r="BF176" s="38"/>
      <c r="BG176" s="38"/>
      <c r="BH176" s="38"/>
      <c r="BI176" s="38"/>
      <c r="BJ176" s="38"/>
      <c r="BK176" s="38"/>
      <c r="BL176" s="38"/>
    </row>
    <row r="177" spans="1:64" s="39" customFormat="1" ht="170.1" customHeight="1" x14ac:dyDescent="0.3">
      <c r="A177" s="75"/>
      <c r="B177" s="75"/>
      <c r="C177" s="75"/>
      <c r="D177" s="75"/>
      <c r="E177" s="77"/>
      <c r="F177" s="77"/>
      <c r="G177" s="27"/>
      <c r="H177" s="78"/>
      <c r="I177" s="78"/>
      <c r="J177" s="27"/>
      <c r="K177" s="27"/>
      <c r="L177" s="27"/>
      <c r="M177" s="27"/>
      <c r="N177" s="27"/>
      <c r="O177" s="27"/>
      <c r="P177" s="27"/>
      <c r="Q177" s="27"/>
      <c r="R177" s="27"/>
      <c r="S177" s="27"/>
      <c r="T177" s="27"/>
      <c r="U177" s="79"/>
      <c r="V177" s="79"/>
      <c r="W177" s="27"/>
      <c r="X177" s="27"/>
      <c r="Y177" s="27"/>
      <c r="Z177" s="79"/>
      <c r="AA177" s="79"/>
      <c r="AB177" s="79"/>
      <c r="AC177" s="79"/>
      <c r="AD177" s="79"/>
      <c r="AE177" s="79"/>
      <c r="AF177" s="79"/>
      <c r="AG177" s="79"/>
      <c r="AH177" s="79"/>
      <c r="AI177" s="79"/>
      <c r="AJ177" s="38"/>
      <c r="AK177" s="38"/>
      <c r="AL177" s="38"/>
      <c r="AM177" s="27"/>
      <c r="AN177" s="27"/>
      <c r="AO177" s="27"/>
      <c r="AP177" s="27"/>
      <c r="AQ177" s="79"/>
      <c r="AR177" s="79"/>
      <c r="AS177" s="27"/>
      <c r="AT177" s="27"/>
      <c r="AU177" s="27"/>
      <c r="AV177" s="38"/>
      <c r="AW177" s="38"/>
      <c r="AX177" s="38"/>
      <c r="AY177" s="38"/>
      <c r="AZ177" s="38"/>
      <c r="BA177" s="38"/>
      <c r="BB177" s="38"/>
      <c r="BC177" s="38"/>
      <c r="BD177" s="38"/>
      <c r="BE177" s="38"/>
      <c r="BF177" s="38"/>
      <c r="BG177" s="38"/>
      <c r="BH177" s="38"/>
      <c r="BI177" s="38"/>
      <c r="BJ177" s="38"/>
      <c r="BK177" s="38"/>
      <c r="BL177" s="38"/>
    </row>
    <row r="178" spans="1:64" s="26" customFormat="1" x14ac:dyDescent="0.3">
      <c r="A178" s="75"/>
      <c r="B178" s="75"/>
      <c r="C178" s="75"/>
      <c r="D178" s="75"/>
      <c r="E178" s="77"/>
      <c r="F178" s="77"/>
      <c r="G178" s="27"/>
      <c r="H178" s="78"/>
      <c r="I178" s="78"/>
      <c r="J178" s="27"/>
      <c r="K178" s="27"/>
      <c r="L178" s="27"/>
      <c r="M178" s="27"/>
      <c r="N178" s="27"/>
      <c r="O178" s="27"/>
      <c r="P178" s="27"/>
      <c r="Q178" s="27"/>
      <c r="R178" s="27"/>
      <c r="S178" s="27"/>
      <c r="T178" s="27"/>
      <c r="U178" s="79"/>
      <c r="V178" s="79"/>
      <c r="W178" s="27"/>
      <c r="X178" s="27"/>
      <c r="Y178" s="27"/>
      <c r="Z178" s="79"/>
      <c r="AA178" s="79"/>
      <c r="AB178" s="79"/>
      <c r="AC178" s="79"/>
      <c r="AD178" s="79"/>
      <c r="AE178" s="79"/>
      <c r="AF178" s="79"/>
      <c r="AG178" s="79"/>
      <c r="AH178" s="79"/>
      <c r="AI178" s="79"/>
      <c r="AM178" s="27"/>
      <c r="AN178" s="27"/>
      <c r="AO178" s="27"/>
      <c r="AP178" s="27"/>
      <c r="AQ178" s="79"/>
      <c r="AR178" s="79"/>
      <c r="AS178" s="27"/>
      <c r="AT178" s="27"/>
      <c r="AU178" s="27"/>
    </row>
    <row r="185" spans="1:64" ht="15" customHeight="1" x14ac:dyDescent="0.3"/>
    <row r="827" spans="4:46" ht="71.25" x14ac:dyDescent="0.3">
      <c r="D827" s="76" t="s">
        <v>63</v>
      </c>
      <c r="E827" s="81" t="s">
        <v>58</v>
      </c>
      <c r="F827" s="83" t="s">
        <v>363</v>
      </c>
      <c r="G827" s="81" t="s">
        <v>83</v>
      </c>
      <c r="H827" s="81" t="s">
        <v>153</v>
      </c>
      <c r="I827" s="81"/>
      <c r="L827" s="81" t="s">
        <v>68</v>
      </c>
      <c r="M827" s="81" t="s">
        <v>68</v>
      </c>
      <c r="N827" s="81"/>
      <c r="O827" s="81"/>
      <c r="Q827" s="81">
        <v>10</v>
      </c>
      <c r="R827" s="81">
        <v>4</v>
      </c>
      <c r="S827" s="81">
        <v>10</v>
      </c>
      <c r="T827" s="81"/>
      <c r="U827" s="27"/>
      <c r="V827" s="27"/>
      <c r="X827" s="79"/>
      <c r="AM827" s="81">
        <v>10</v>
      </c>
      <c r="AN827" s="81">
        <v>4</v>
      </c>
      <c r="AO827" s="81">
        <v>10</v>
      </c>
      <c r="AP827" s="81"/>
      <c r="AQ827" s="27"/>
      <c r="AR827" s="27"/>
      <c r="AT827" s="79"/>
    </row>
    <row r="828" spans="4:46" ht="114" x14ac:dyDescent="0.3">
      <c r="D828" s="76" t="s">
        <v>64</v>
      </c>
      <c r="E828" s="81" t="s">
        <v>59</v>
      </c>
      <c r="F828" s="83" t="s">
        <v>19</v>
      </c>
      <c r="G828" s="81" t="s">
        <v>83</v>
      </c>
      <c r="H828" s="81" t="s">
        <v>384</v>
      </c>
      <c r="I828" s="81"/>
      <c r="L828" s="81" t="s">
        <v>69</v>
      </c>
      <c r="M828" s="81" t="s">
        <v>69</v>
      </c>
      <c r="N828" s="81"/>
      <c r="O828" s="81"/>
      <c r="Q828" s="81">
        <v>6</v>
      </c>
      <c r="R828" s="81">
        <v>3</v>
      </c>
      <c r="S828" s="81">
        <v>6</v>
      </c>
      <c r="T828" s="81"/>
      <c r="U828" s="27"/>
      <c r="V828" s="27"/>
      <c r="X828" s="79"/>
      <c r="AM828" s="81">
        <v>6</v>
      </c>
      <c r="AN828" s="81">
        <v>3</v>
      </c>
      <c r="AO828" s="81">
        <v>6</v>
      </c>
      <c r="AP828" s="81"/>
      <c r="AQ828" s="27"/>
      <c r="AR828" s="27"/>
      <c r="AT828" s="79"/>
    </row>
    <row r="829" spans="4:46" ht="85.5" x14ac:dyDescent="0.3">
      <c r="D829" s="76"/>
      <c r="E829" s="81" t="s">
        <v>2</v>
      </c>
      <c r="F829" s="83" t="s">
        <v>26</v>
      </c>
      <c r="G829" s="81" t="s">
        <v>385</v>
      </c>
      <c r="H829" s="81" t="s">
        <v>155</v>
      </c>
      <c r="I829" s="81"/>
      <c r="L829" s="81" t="s">
        <v>70</v>
      </c>
      <c r="M829" s="81" t="s">
        <v>70</v>
      </c>
      <c r="N829" s="81"/>
      <c r="O829" s="81"/>
      <c r="Q829" s="81">
        <v>2</v>
      </c>
      <c r="R829" s="81">
        <v>2</v>
      </c>
      <c r="S829" s="81">
        <v>2</v>
      </c>
      <c r="T829" s="81"/>
      <c r="U829" s="27"/>
      <c r="V829" s="27"/>
      <c r="X829" s="79"/>
      <c r="AM829" s="81">
        <v>2</v>
      </c>
      <c r="AN829" s="81">
        <v>2</v>
      </c>
      <c r="AO829" s="81">
        <v>2</v>
      </c>
      <c r="AP829" s="81"/>
      <c r="AQ829" s="27"/>
      <c r="AR829" s="27"/>
      <c r="AT829" s="79"/>
    </row>
    <row r="830" spans="4:46" ht="85.5" x14ac:dyDescent="0.3">
      <c r="D830" s="76"/>
      <c r="E830" s="81" t="s">
        <v>60</v>
      </c>
      <c r="F830" s="83" t="s">
        <v>33</v>
      </c>
      <c r="G830" s="81" t="s">
        <v>85</v>
      </c>
      <c r="H830" s="81" t="s">
        <v>155</v>
      </c>
      <c r="I830" s="81"/>
      <c r="L830" s="81" t="s">
        <v>71</v>
      </c>
      <c r="M830" s="81" t="s">
        <v>71</v>
      </c>
      <c r="N830" s="81"/>
      <c r="O830" s="81"/>
      <c r="Q830" s="81">
        <v>0</v>
      </c>
      <c r="R830" s="81">
        <v>1</v>
      </c>
      <c r="S830" s="81">
        <v>1</v>
      </c>
      <c r="T830" s="81"/>
      <c r="U830" s="27"/>
      <c r="V830" s="27"/>
      <c r="X830" s="79"/>
      <c r="AM830" s="81">
        <v>0</v>
      </c>
      <c r="AN830" s="81">
        <v>1</v>
      </c>
      <c r="AO830" s="81">
        <v>1</v>
      </c>
      <c r="AP830" s="81"/>
      <c r="AQ830" s="27"/>
      <c r="AR830" s="27"/>
      <c r="AT830" s="79"/>
    </row>
    <row r="831" spans="4:46" ht="99.75" x14ac:dyDescent="0.3">
      <c r="D831" s="76"/>
      <c r="E831" s="81" t="s">
        <v>61</v>
      </c>
      <c r="F831" s="83" t="s">
        <v>40</v>
      </c>
      <c r="G831" s="81" t="s">
        <v>386</v>
      </c>
      <c r="H831" s="81" t="s">
        <v>156</v>
      </c>
      <c r="I831" s="81"/>
      <c r="L831" s="81" t="s">
        <v>72</v>
      </c>
      <c r="M831" s="81" t="s">
        <v>72</v>
      </c>
      <c r="N831" s="81"/>
      <c r="O831" s="81"/>
      <c r="Q831" s="81"/>
      <c r="R831" s="81"/>
      <c r="S831" s="81"/>
      <c r="T831" s="81"/>
      <c r="U831" s="27"/>
      <c r="V831" s="27"/>
      <c r="X831" s="79"/>
      <c r="AM831" s="81"/>
      <c r="AN831" s="81"/>
      <c r="AO831" s="81"/>
      <c r="AP831" s="81"/>
      <c r="AQ831" s="27"/>
      <c r="AR831" s="27"/>
      <c r="AT831" s="79"/>
    </row>
    <row r="832" spans="4:46" ht="85.5" x14ac:dyDescent="0.3">
      <c r="D832" s="76"/>
      <c r="E832" s="81" t="s">
        <v>62</v>
      </c>
      <c r="F832" s="83" t="s">
        <v>45</v>
      </c>
      <c r="G832" s="81" t="s">
        <v>387</v>
      </c>
      <c r="H832" s="81" t="s">
        <v>157</v>
      </c>
      <c r="I832" s="81"/>
      <c r="L832" s="81" t="s">
        <v>73</v>
      </c>
      <c r="M832" s="81" t="s">
        <v>73</v>
      </c>
      <c r="N832" s="81"/>
      <c r="O832" s="81"/>
      <c r="U832" s="27"/>
      <c r="V832" s="27"/>
      <c r="X832" s="79"/>
      <c r="AQ832" s="27"/>
      <c r="AR832" s="27"/>
      <c r="AT832" s="79"/>
    </row>
    <row r="833" spans="4:46" ht="71.25" x14ac:dyDescent="0.3">
      <c r="D833" s="76"/>
      <c r="E833" s="81" t="s">
        <v>66</v>
      </c>
      <c r="F833" s="83" t="s">
        <v>50</v>
      </c>
      <c r="G833" s="81" t="s">
        <v>88</v>
      </c>
      <c r="H833" s="81" t="s">
        <v>158</v>
      </c>
      <c r="I833" s="81"/>
      <c r="L833" s="81" t="s">
        <v>74</v>
      </c>
      <c r="M833" s="81" t="s">
        <v>74</v>
      </c>
      <c r="N833" s="81"/>
      <c r="O833" s="81"/>
      <c r="U833" s="27"/>
      <c r="V833" s="27"/>
      <c r="X833" s="79"/>
      <c r="AQ833" s="27"/>
      <c r="AR833" s="27"/>
      <c r="AT833" s="79"/>
    </row>
    <row r="834" spans="4:46" ht="85.5" x14ac:dyDescent="0.3">
      <c r="D834" s="76"/>
      <c r="F834" s="83" t="s">
        <v>54</v>
      </c>
      <c r="G834" s="81" t="s">
        <v>388</v>
      </c>
      <c r="H834" s="81" t="s">
        <v>159</v>
      </c>
      <c r="I834" s="81"/>
      <c r="L834" s="81" t="s">
        <v>65</v>
      </c>
      <c r="M834" s="81" t="s">
        <v>65</v>
      </c>
      <c r="N834" s="81"/>
      <c r="O834" s="81"/>
      <c r="U834" s="27"/>
      <c r="V834" s="27"/>
      <c r="X834" s="79"/>
      <c r="AQ834" s="27"/>
      <c r="AR834" s="27"/>
      <c r="AT834" s="79"/>
    </row>
    <row r="835" spans="4:46" ht="71.25" x14ac:dyDescent="0.3">
      <c r="D835" s="76"/>
      <c r="F835" s="83" t="s">
        <v>14</v>
      </c>
      <c r="G835" s="81" t="s">
        <v>90</v>
      </c>
      <c r="H835" s="81" t="s">
        <v>389</v>
      </c>
      <c r="I835" s="81"/>
      <c r="L835" s="81" t="s">
        <v>75</v>
      </c>
      <c r="M835" s="81" t="s">
        <v>75</v>
      </c>
      <c r="N835" s="81"/>
      <c r="O835" s="81"/>
      <c r="U835" s="27"/>
      <c r="V835" s="27"/>
      <c r="X835" s="79"/>
      <c r="AQ835" s="27"/>
      <c r="AR835" s="27"/>
      <c r="AT835" s="79"/>
    </row>
    <row r="836" spans="4:46" ht="71.25" x14ac:dyDescent="0.3">
      <c r="D836" s="76"/>
      <c r="F836" s="83" t="s">
        <v>20</v>
      </c>
      <c r="G836" s="81" t="s">
        <v>91</v>
      </c>
      <c r="H836" s="81" t="s">
        <v>390</v>
      </c>
      <c r="I836" s="81"/>
      <c r="L836" s="81" t="s">
        <v>76</v>
      </c>
      <c r="M836" s="81" t="s">
        <v>76</v>
      </c>
      <c r="N836" s="81"/>
      <c r="O836" s="81"/>
      <c r="U836" s="27"/>
      <c r="V836" s="27"/>
      <c r="X836" s="79"/>
      <c r="AQ836" s="27"/>
      <c r="AR836" s="27"/>
      <c r="AT836" s="79"/>
    </row>
    <row r="837" spans="4:46" ht="156.75" x14ac:dyDescent="0.3">
      <c r="D837" s="76"/>
      <c r="F837" s="83" t="s">
        <v>27</v>
      </c>
      <c r="G837" s="81" t="s">
        <v>391</v>
      </c>
      <c r="H837" s="81" t="s">
        <v>392</v>
      </c>
      <c r="I837" s="81"/>
      <c r="L837" s="81" t="s">
        <v>77</v>
      </c>
      <c r="M837" s="81" t="s">
        <v>77</v>
      </c>
      <c r="N837" s="81"/>
      <c r="O837" s="81"/>
      <c r="U837" s="27"/>
      <c r="V837" s="27"/>
      <c r="X837" s="79"/>
      <c r="AQ837" s="27"/>
      <c r="AR837" s="27"/>
      <c r="AT837" s="79"/>
    </row>
    <row r="838" spans="4:46" ht="114" x14ac:dyDescent="0.3">
      <c r="D838" s="76"/>
      <c r="F838" s="83" t="s">
        <v>34</v>
      </c>
      <c r="G838" s="81" t="s">
        <v>393</v>
      </c>
      <c r="H838" s="81" t="s">
        <v>163</v>
      </c>
      <c r="I838" s="81"/>
      <c r="L838" s="81" t="s">
        <v>78</v>
      </c>
      <c r="M838" s="81" t="s">
        <v>78</v>
      </c>
      <c r="N838" s="81"/>
      <c r="O838" s="81"/>
      <c r="U838" s="27"/>
      <c r="V838" s="27"/>
      <c r="X838" s="79"/>
      <c r="AQ838" s="27"/>
      <c r="AR838" s="27"/>
      <c r="AT838" s="79"/>
    </row>
    <row r="839" spans="4:46" ht="85.5" x14ac:dyDescent="0.3">
      <c r="D839" s="76"/>
      <c r="F839" s="83" t="s">
        <v>67</v>
      </c>
      <c r="G839" s="81" t="s">
        <v>94</v>
      </c>
      <c r="H839" s="81" t="s">
        <v>394</v>
      </c>
      <c r="I839" s="81"/>
      <c r="U839" s="27"/>
      <c r="V839" s="27"/>
      <c r="X839" s="79"/>
      <c r="AQ839" s="27"/>
      <c r="AR839" s="27"/>
      <c r="AT839" s="79"/>
    </row>
    <row r="840" spans="4:46" ht="128.25" x14ac:dyDescent="0.3">
      <c r="D840" s="76"/>
      <c r="F840" s="83" t="s">
        <v>46</v>
      </c>
      <c r="G840" s="81" t="s">
        <v>395</v>
      </c>
      <c r="H840" s="81" t="s">
        <v>165</v>
      </c>
      <c r="I840" s="81"/>
      <c r="U840" s="27"/>
      <c r="V840" s="27"/>
      <c r="X840" s="79"/>
      <c r="AQ840" s="27"/>
      <c r="AR840" s="27"/>
      <c r="AT840" s="79"/>
    </row>
    <row r="841" spans="4:46" ht="57" x14ac:dyDescent="0.3">
      <c r="D841" s="76"/>
      <c r="F841" s="83" t="s">
        <v>376</v>
      </c>
      <c r="G841" s="81" t="s">
        <v>96</v>
      </c>
      <c r="H841" s="81" t="s">
        <v>166</v>
      </c>
      <c r="I841" s="81"/>
      <c r="U841" s="27"/>
      <c r="V841" s="27"/>
      <c r="X841" s="79"/>
      <c r="AQ841" s="27"/>
      <c r="AR841" s="27"/>
      <c r="AT841" s="79"/>
    </row>
    <row r="842" spans="4:46" ht="71.25" x14ac:dyDescent="0.3">
      <c r="D842" s="76"/>
      <c r="F842" s="83" t="s">
        <v>57</v>
      </c>
      <c r="G842" s="81" t="s">
        <v>396</v>
      </c>
      <c r="H842" s="81" t="s">
        <v>167</v>
      </c>
      <c r="I842" s="81"/>
      <c r="U842" s="27"/>
      <c r="V842" s="27"/>
      <c r="X842" s="79"/>
      <c r="AQ842" s="27"/>
      <c r="AR842" s="27"/>
      <c r="AT842" s="79"/>
    </row>
    <row r="843" spans="4:46" ht="128.25" x14ac:dyDescent="0.3">
      <c r="D843" s="76"/>
      <c r="F843" s="83" t="s">
        <v>21</v>
      </c>
      <c r="G843" s="81" t="s">
        <v>397</v>
      </c>
      <c r="H843" s="81" t="s">
        <v>168</v>
      </c>
      <c r="I843" s="81"/>
      <c r="U843" s="27"/>
      <c r="V843" s="27"/>
      <c r="X843" s="79"/>
      <c r="AQ843" s="27"/>
      <c r="AR843" s="27"/>
      <c r="AT843" s="79"/>
    </row>
    <row r="844" spans="4:46" ht="71.25" x14ac:dyDescent="0.3">
      <c r="D844" s="76"/>
      <c r="F844" s="83" t="s">
        <v>28</v>
      </c>
      <c r="G844" s="81" t="s">
        <v>99</v>
      </c>
      <c r="H844" s="81" t="s">
        <v>169</v>
      </c>
      <c r="I844" s="81"/>
      <c r="U844" s="27"/>
      <c r="V844" s="27"/>
      <c r="X844" s="79"/>
      <c r="AQ844" s="27"/>
      <c r="AR844" s="27"/>
      <c r="AT844" s="79"/>
    </row>
    <row r="845" spans="4:46" ht="71.25" x14ac:dyDescent="0.3">
      <c r="D845" s="76"/>
      <c r="F845" s="83" t="s">
        <v>35</v>
      </c>
      <c r="G845" s="81" t="s">
        <v>398</v>
      </c>
      <c r="H845" s="81" t="s">
        <v>169</v>
      </c>
      <c r="I845" s="81"/>
      <c r="U845" s="27"/>
      <c r="V845" s="27"/>
      <c r="X845" s="79"/>
      <c r="AQ845" s="27"/>
      <c r="AR845" s="27"/>
      <c r="AT845" s="79"/>
    </row>
    <row r="846" spans="4:46" ht="71.25" x14ac:dyDescent="0.3">
      <c r="D846" s="76"/>
      <c r="F846" s="83" t="s">
        <v>41</v>
      </c>
      <c r="G846" s="81" t="s">
        <v>399</v>
      </c>
      <c r="H846" s="81" t="s">
        <v>170</v>
      </c>
      <c r="I846" s="81"/>
      <c r="U846" s="27"/>
      <c r="V846" s="27"/>
      <c r="X846" s="79"/>
      <c r="AQ846" s="27"/>
      <c r="AR846" s="27"/>
      <c r="AT846" s="79"/>
    </row>
    <row r="847" spans="4:46" ht="71.25" x14ac:dyDescent="0.3">
      <c r="D847" s="76"/>
      <c r="F847" s="83" t="s">
        <v>52</v>
      </c>
      <c r="G847" s="81" t="s">
        <v>102</v>
      </c>
      <c r="H847" s="81" t="s">
        <v>171</v>
      </c>
      <c r="I847" s="81"/>
      <c r="U847" s="27"/>
      <c r="V847" s="27"/>
      <c r="X847" s="79"/>
      <c r="AQ847" s="27"/>
      <c r="AR847" s="27"/>
      <c r="AT847" s="79"/>
    </row>
    <row r="848" spans="4:46" ht="156.75" x14ac:dyDescent="0.3">
      <c r="D848" s="76"/>
      <c r="F848" s="83" t="s">
        <v>15</v>
      </c>
      <c r="G848" s="81" t="s">
        <v>103</v>
      </c>
      <c r="H848" s="81" t="s">
        <v>172</v>
      </c>
      <c r="I848" s="81"/>
      <c r="U848" s="27"/>
      <c r="V848" s="27"/>
      <c r="X848" s="79"/>
      <c r="AQ848" s="27"/>
      <c r="AR848" s="27"/>
      <c r="AT848" s="79"/>
    </row>
    <row r="849" spans="4:46" ht="142.5" x14ac:dyDescent="0.3">
      <c r="D849" s="76"/>
      <c r="F849" s="83" t="s">
        <v>22</v>
      </c>
      <c r="G849" s="81" t="s">
        <v>104</v>
      </c>
      <c r="H849" s="81" t="s">
        <v>172</v>
      </c>
      <c r="I849" s="81"/>
      <c r="U849" s="27"/>
      <c r="V849" s="27"/>
      <c r="X849" s="79"/>
      <c r="AQ849" s="27"/>
      <c r="AR849" s="27"/>
      <c r="AT849" s="79"/>
    </row>
    <row r="850" spans="4:46" ht="85.5" x14ac:dyDescent="0.3">
      <c r="D850" s="76"/>
      <c r="F850" s="83" t="s">
        <v>29</v>
      </c>
      <c r="G850" s="81" t="s">
        <v>400</v>
      </c>
      <c r="H850" s="81" t="s">
        <v>173</v>
      </c>
      <c r="I850" s="81"/>
      <c r="U850" s="27"/>
      <c r="V850" s="27"/>
      <c r="X850" s="79"/>
      <c r="AQ850" s="27"/>
      <c r="AR850" s="27"/>
      <c r="AT850" s="79"/>
    </row>
    <row r="851" spans="4:46" ht="114" x14ac:dyDescent="0.3">
      <c r="D851" s="76"/>
      <c r="F851" s="83" t="s">
        <v>364</v>
      </c>
      <c r="G851" s="81" t="s">
        <v>401</v>
      </c>
      <c r="H851" s="81" t="s">
        <v>173</v>
      </c>
      <c r="I851" s="81"/>
      <c r="U851" s="27"/>
      <c r="V851" s="27"/>
      <c r="X851" s="79"/>
      <c r="AQ851" s="27"/>
      <c r="AR851" s="27"/>
      <c r="AT851" s="79"/>
    </row>
    <row r="852" spans="4:46" ht="171" x14ac:dyDescent="0.3">
      <c r="D852" s="76"/>
      <c r="F852" s="83" t="s">
        <v>402</v>
      </c>
      <c r="G852" s="81" t="s">
        <v>107</v>
      </c>
      <c r="H852" s="81" t="s">
        <v>174</v>
      </c>
      <c r="I852" s="81"/>
      <c r="U852" s="27"/>
      <c r="V852" s="27"/>
      <c r="X852" s="79"/>
      <c r="AQ852" s="27"/>
      <c r="AR852" s="27"/>
      <c r="AT852" s="79"/>
    </row>
    <row r="853" spans="4:46" ht="142.5" x14ac:dyDescent="0.3">
      <c r="D853" s="76"/>
      <c r="F853" s="83" t="s">
        <v>47</v>
      </c>
      <c r="G853" s="81" t="s">
        <v>403</v>
      </c>
      <c r="H853" s="81" t="s">
        <v>175</v>
      </c>
      <c r="I853" s="81"/>
      <c r="U853" s="27"/>
      <c r="V853" s="27"/>
      <c r="X853" s="79"/>
      <c r="AQ853" s="27"/>
      <c r="AR853" s="27"/>
      <c r="AT853" s="79"/>
    </row>
    <row r="854" spans="4:46" ht="114" x14ac:dyDescent="0.3">
      <c r="D854" s="76"/>
      <c r="F854" s="83" t="s">
        <v>16</v>
      </c>
      <c r="G854" s="81" t="s">
        <v>109</v>
      </c>
      <c r="H854" s="81" t="s">
        <v>176</v>
      </c>
      <c r="I854" s="81"/>
      <c r="U854" s="27"/>
      <c r="V854" s="27"/>
      <c r="X854" s="79"/>
      <c r="AQ854" s="27"/>
      <c r="AR854" s="27"/>
      <c r="AT854" s="79"/>
    </row>
    <row r="855" spans="4:46" ht="114" x14ac:dyDescent="0.3">
      <c r="D855" s="76"/>
      <c r="F855" s="83" t="s">
        <v>23</v>
      </c>
      <c r="G855" s="81" t="s">
        <v>110</v>
      </c>
      <c r="H855" s="81" t="s">
        <v>177</v>
      </c>
      <c r="I855" s="81"/>
      <c r="U855" s="27"/>
      <c r="V855" s="27"/>
      <c r="X855" s="79"/>
      <c r="AQ855" s="27"/>
      <c r="AR855" s="27"/>
      <c r="AT855" s="79"/>
    </row>
    <row r="856" spans="4:46" ht="99.75" x14ac:dyDescent="0.3">
      <c r="D856" s="76"/>
      <c r="F856" s="83" t="s">
        <v>30</v>
      </c>
      <c r="G856" s="81" t="s">
        <v>404</v>
      </c>
      <c r="H856" s="81" t="s">
        <v>178</v>
      </c>
      <c r="I856" s="81"/>
      <c r="U856" s="27"/>
      <c r="V856" s="27"/>
      <c r="X856" s="79"/>
      <c r="AQ856" s="27"/>
      <c r="AR856" s="27"/>
      <c r="AT856" s="79"/>
    </row>
    <row r="857" spans="4:46" ht="114" x14ac:dyDescent="0.3">
      <c r="D857" s="76"/>
      <c r="F857" s="83" t="s">
        <v>37</v>
      </c>
      <c r="G857" s="81" t="s">
        <v>405</v>
      </c>
      <c r="H857" s="81" t="s">
        <v>179</v>
      </c>
      <c r="I857" s="81"/>
      <c r="U857" s="27"/>
      <c r="V857" s="27"/>
      <c r="X857" s="79"/>
      <c r="AQ857" s="27"/>
      <c r="AR857" s="27"/>
      <c r="AT857" s="79"/>
    </row>
    <row r="858" spans="4:46" ht="114" x14ac:dyDescent="0.3">
      <c r="D858" s="76"/>
      <c r="F858" s="83" t="s">
        <v>17</v>
      </c>
      <c r="G858" s="81" t="s">
        <v>113</v>
      </c>
      <c r="H858" s="81" t="s">
        <v>180</v>
      </c>
      <c r="I858" s="81"/>
      <c r="U858" s="27"/>
      <c r="V858" s="27"/>
      <c r="X858" s="79"/>
      <c r="AQ858" s="27"/>
      <c r="AR858" s="27"/>
      <c r="AT858" s="79"/>
    </row>
    <row r="859" spans="4:46" ht="114" x14ac:dyDescent="0.3">
      <c r="D859" s="76"/>
      <c r="F859" s="83" t="s">
        <v>24</v>
      </c>
      <c r="G859" s="81" t="s">
        <v>406</v>
      </c>
      <c r="H859" s="81" t="s">
        <v>407</v>
      </c>
      <c r="I859" s="81"/>
      <c r="U859" s="27"/>
      <c r="V859" s="27"/>
      <c r="X859" s="79"/>
      <c r="AQ859" s="27"/>
      <c r="AR859" s="27"/>
      <c r="AT859" s="79"/>
    </row>
    <row r="860" spans="4:46" ht="142.5" x14ac:dyDescent="0.3">
      <c r="D860" s="76"/>
      <c r="F860" s="83" t="s">
        <v>31</v>
      </c>
      <c r="G860" s="81" t="s">
        <v>408</v>
      </c>
      <c r="H860" s="81" t="s">
        <v>182</v>
      </c>
      <c r="I860" s="81"/>
      <c r="U860" s="27"/>
      <c r="V860" s="27"/>
      <c r="X860" s="79"/>
      <c r="AQ860" s="27"/>
      <c r="AR860" s="27"/>
      <c r="AT860" s="79"/>
    </row>
    <row r="861" spans="4:46" ht="85.5" x14ac:dyDescent="0.3">
      <c r="D861" s="76"/>
      <c r="F861" s="83" t="s">
        <v>38</v>
      </c>
      <c r="G861" s="81" t="s">
        <v>409</v>
      </c>
      <c r="H861" s="81" t="s">
        <v>183</v>
      </c>
      <c r="I861" s="81"/>
      <c r="U861" s="27"/>
      <c r="V861" s="27"/>
      <c r="X861" s="79"/>
      <c r="AQ861" s="27"/>
      <c r="AR861" s="27"/>
      <c r="AT861" s="79"/>
    </row>
    <row r="862" spans="4:46" ht="99.75" x14ac:dyDescent="0.3">
      <c r="D862" s="76"/>
      <c r="F862" s="83" t="s">
        <v>43</v>
      </c>
      <c r="G862" s="81" t="s">
        <v>117</v>
      </c>
      <c r="H862" s="81" t="s">
        <v>184</v>
      </c>
      <c r="I862" s="81"/>
      <c r="U862" s="27"/>
      <c r="V862" s="27"/>
      <c r="X862" s="79"/>
      <c r="AQ862" s="27"/>
      <c r="AR862" s="27"/>
      <c r="AT862" s="79"/>
    </row>
    <row r="863" spans="4:46" ht="85.5" x14ac:dyDescent="0.3">
      <c r="D863" s="76"/>
      <c r="F863" s="83" t="s">
        <v>48</v>
      </c>
      <c r="G863" s="81" t="s">
        <v>410</v>
      </c>
      <c r="H863" s="81" t="s">
        <v>185</v>
      </c>
      <c r="I863" s="81"/>
      <c r="U863" s="27"/>
      <c r="V863" s="27"/>
      <c r="X863" s="79"/>
      <c r="AQ863" s="27"/>
      <c r="AR863" s="27"/>
      <c r="AT863" s="79"/>
    </row>
    <row r="864" spans="4:46" ht="85.5" x14ac:dyDescent="0.3">
      <c r="D864" s="76"/>
      <c r="F864" s="83" t="s">
        <v>53</v>
      </c>
      <c r="G864" s="81" t="s">
        <v>119</v>
      </c>
      <c r="H864" s="81" t="s">
        <v>186</v>
      </c>
      <c r="I864" s="81"/>
      <c r="U864" s="27"/>
      <c r="V864" s="27"/>
      <c r="X864" s="79"/>
      <c r="AQ864" s="27"/>
      <c r="AR864" s="27"/>
      <c r="AT864" s="79"/>
    </row>
    <row r="865" spans="4:46" ht="71.25" x14ac:dyDescent="0.3">
      <c r="D865" s="76"/>
      <c r="F865" s="83" t="s">
        <v>351</v>
      </c>
      <c r="G865" s="81" t="s">
        <v>411</v>
      </c>
      <c r="H865" s="81" t="s">
        <v>187</v>
      </c>
      <c r="I865" s="81"/>
      <c r="U865" s="27"/>
      <c r="V865" s="27"/>
      <c r="X865" s="79"/>
      <c r="AQ865" s="27"/>
      <c r="AR865" s="27"/>
      <c r="AT865" s="79"/>
    </row>
    <row r="866" spans="4:46" ht="71.25" x14ac:dyDescent="0.3">
      <c r="D866" s="76"/>
      <c r="F866" s="83" t="s">
        <v>55</v>
      </c>
      <c r="G866" s="81" t="s">
        <v>121</v>
      </c>
      <c r="H866" s="81" t="s">
        <v>187</v>
      </c>
      <c r="I866" s="81"/>
      <c r="U866" s="27"/>
      <c r="V866" s="27"/>
      <c r="X866" s="79"/>
      <c r="AQ866" s="27"/>
      <c r="AR866" s="27"/>
      <c r="AT866" s="79"/>
    </row>
    <row r="867" spans="4:46" ht="71.25" x14ac:dyDescent="0.3">
      <c r="D867" s="76"/>
      <c r="F867" s="83" t="s">
        <v>18</v>
      </c>
      <c r="G867" s="81" t="s">
        <v>412</v>
      </c>
      <c r="H867" s="81" t="s">
        <v>188</v>
      </c>
      <c r="I867" s="81"/>
      <c r="U867" s="27"/>
      <c r="V867" s="27"/>
      <c r="X867" s="79"/>
      <c r="AQ867" s="27"/>
      <c r="AR867" s="27"/>
      <c r="AT867" s="79"/>
    </row>
    <row r="868" spans="4:46" ht="85.5" x14ac:dyDescent="0.3">
      <c r="D868" s="80"/>
      <c r="F868" s="83" t="s">
        <v>25</v>
      </c>
      <c r="G868" s="81" t="s">
        <v>413</v>
      </c>
      <c r="H868" s="81" t="s">
        <v>189</v>
      </c>
      <c r="I868" s="81"/>
      <c r="U868" s="27"/>
      <c r="V868" s="27"/>
      <c r="X868" s="79"/>
      <c r="AQ868" s="27"/>
      <c r="AR868" s="27"/>
      <c r="AT868" s="79"/>
    </row>
    <row r="869" spans="4:46" ht="99.75" x14ac:dyDescent="0.3">
      <c r="D869" s="80"/>
      <c r="F869" s="83" t="s">
        <v>32</v>
      </c>
      <c r="G869" s="81" t="s">
        <v>124</v>
      </c>
      <c r="H869" s="81" t="s">
        <v>190</v>
      </c>
      <c r="I869" s="81"/>
      <c r="U869" s="27"/>
      <c r="V869" s="27"/>
      <c r="X869" s="79"/>
      <c r="AQ869" s="27"/>
      <c r="AR869" s="27"/>
      <c r="AT869" s="79"/>
    </row>
    <row r="870" spans="4:46" ht="156.75" x14ac:dyDescent="0.3">
      <c r="D870" s="80"/>
      <c r="F870" s="83" t="s">
        <v>39</v>
      </c>
      <c r="G870" s="81" t="s">
        <v>414</v>
      </c>
      <c r="H870" s="81" t="s">
        <v>191</v>
      </c>
      <c r="I870" s="81"/>
      <c r="U870" s="27"/>
      <c r="V870" s="27"/>
      <c r="X870" s="79"/>
      <c r="AQ870" s="27"/>
      <c r="AR870" s="27"/>
      <c r="AT870" s="79"/>
    </row>
    <row r="871" spans="4:46" ht="142.5" x14ac:dyDescent="0.3">
      <c r="D871" s="80"/>
      <c r="F871" s="83" t="s">
        <v>44</v>
      </c>
      <c r="G871" s="81" t="s">
        <v>126</v>
      </c>
      <c r="H871" s="81" t="s">
        <v>192</v>
      </c>
      <c r="I871" s="81"/>
      <c r="U871" s="27"/>
      <c r="V871" s="27"/>
      <c r="X871" s="79"/>
      <c r="AQ871" s="27"/>
      <c r="AR871" s="27"/>
      <c r="AT871" s="79"/>
    </row>
    <row r="872" spans="4:46" ht="213.75" x14ac:dyDescent="0.3">
      <c r="E872" s="75"/>
      <c r="F872" s="83" t="s">
        <v>49</v>
      </c>
      <c r="G872" s="81" t="s">
        <v>415</v>
      </c>
      <c r="H872" s="81" t="s">
        <v>193</v>
      </c>
      <c r="I872" s="81"/>
      <c r="U872" s="27"/>
      <c r="V872" s="27"/>
      <c r="X872" s="79"/>
      <c r="AQ872" s="27"/>
      <c r="AR872" s="27"/>
      <c r="AT872" s="79"/>
    </row>
    <row r="873" spans="4:46" ht="213.75" x14ac:dyDescent="0.3">
      <c r="E873" s="75"/>
      <c r="F873" s="75" t="s">
        <v>416</v>
      </c>
      <c r="G873" s="81" t="s">
        <v>417</v>
      </c>
      <c r="H873" s="81" t="s">
        <v>193</v>
      </c>
      <c r="I873" s="81"/>
      <c r="U873" s="27"/>
      <c r="V873" s="27"/>
      <c r="X873" s="79"/>
      <c r="AQ873" s="27"/>
      <c r="AR873" s="27"/>
      <c r="AT873" s="79"/>
    </row>
    <row r="874" spans="4:46" ht="213.75" x14ac:dyDescent="0.3">
      <c r="E874" s="75"/>
      <c r="F874" s="75"/>
      <c r="G874" s="81" t="s">
        <v>129</v>
      </c>
      <c r="H874" s="81" t="s">
        <v>193</v>
      </c>
      <c r="I874" s="81"/>
      <c r="U874" s="27"/>
      <c r="V874" s="27"/>
      <c r="X874" s="79"/>
      <c r="AQ874" s="27"/>
      <c r="AR874" s="27"/>
      <c r="AT874" s="79"/>
    </row>
    <row r="875" spans="4:46" ht="213.75" x14ac:dyDescent="0.3">
      <c r="E875" s="75"/>
      <c r="F875" s="75"/>
      <c r="G875" s="81" t="s">
        <v>130</v>
      </c>
      <c r="H875" s="81" t="s">
        <v>193</v>
      </c>
      <c r="I875" s="81"/>
      <c r="U875" s="27"/>
      <c r="V875" s="27"/>
      <c r="X875" s="79"/>
      <c r="AQ875" s="27"/>
      <c r="AR875" s="27"/>
      <c r="AT875" s="79"/>
    </row>
    <row r="876" spans="4:46" ht="213.75" x14ac:dyDescent="0.3">
      <c r="E876" s="75"/>
      <c r="F876" s="75"/>
      <c r="G876" s="81" t="s">
        <v>131</v>
      </c>
      <c r="H876" s="81" t="s">
        <v>193</v>
      </c>
      <c r="I876" s="81"/>
      <c r="U876" s="27"/>
      <c r="V876" s="27"/>
      <c r="X876" s="79"/>
      <c r="AQ876" s="27"/>
      <c r="AR876" s="27"/>
      <c r="AT876" s="79"/>
    </row>
    <row r="877" spans="4:46" ht="213.75" x14ac:dyDescent="0.3">
      <c r="E877" s="75"/>
      <c r="F877" s="75"/>
      <c r="G877" s="81" t="s">
        <v>132</v>
      </c>
      <c r="H877" s="81" t="s">
        <v>193</v>
      </c>
      <c r="I877" s="81"/>
      <c r="U877" s="27"/>
      <c r="V877" s="27"/>
      <c r="X877" s="79"/>
      <c r="AQ877" s="27"/>
      <c r="AR877" s="27"/>
      <c r="AT877" s="79"/>
    </row>
    <row r="878" spans="4:46" ht="213.75" x14ac:dyDescent="0.3">
      <c r="E878" s="75"/>
      <c r="F878" s="75"/>
      <c r="G878" s="81" t="s">
        <v>133</v>
      </c>
      <c r="H878" s="81" t="s">
        <v>193</v>
      </c>
      <c r="I878" s="81"/>
      <c r="U878" s="27"/>
      <c r="V878" s="27"/>
      <c r="X878" s="79"/>
      <c r="AQ878" s="27"/>
      <c r="AR878" s="27"/>
      <c r="AT878" s="79"/>
    </row>
    <row r="879" spans="4:46" ht="213.75" x14ac:dyDescent="0.3">
      <c r="E879" s="75"/>
      <c r="F879" s="75"/>
      <c r="G879" s="81" t="s">
        <v>134</v>
      </c>
      <c r="H879" s="81" t="s">
        <v>193</v>
      </c>
      <c r="I879" s="81"/>
      <c r="U879" s="27"/>
      <c r="V879" s="27"/>
      <c r="X879" s="79"/>
      <c r="AQ879" s="27"/>
      <c r="AR879" s="27"/>
      <c r="AT879" s="79"/>
    </row>
    <row r="880" spans="4:46" ht="213.75" x14ac:dyDescent="0.3">
      <c r="E880" s="75"/>
      <c r="F880" s="75"/>
      <c r="G880" s="81" t="s">
        <v>418</v>
      </c>
      <c r="H880" s="81" t="s">
        <v>193</v>
      </c>
      <c r="I880" s="81"/>
      <c r="U880" s="27"/>
      <c r="V880" s="27"/>
      <c r="X880" s="79"/>
      <c r="AQ880" s="27"/>
      <c r="AR880" s="27"/>
      <c r="AT880" s="79"/>
    </row>
    <row r="881" spans="5:46" ht="213.75" x14ac:dyDescent="0.3">
      <c r="E881" s="75"/>
      <c r="F881" s="75"/>
      <c r="G881" s="81" t="s">
        <v>136</v>
      </c>
      <c r="H881" s="81" t="s">
        <v>193</v>
      </c>
      <c r="I881" s="81"/>
      <c r="U881" s="27"/>
      <c r="V881" s="27"/>
      <c r="X881" s="79"/>
      <c r="AQ881" s="27"/>
      <c r="AR881" s="27"/>
      <c r="AT881" s="79"/>
    </row>
    <row r="882" spans="5:46" ht="213.75" x14ac:dyDescent="0.3">
      <c r="E882" s="75"/>
      <c r="F882" s="75"/>
      <c r="G882" s="81" t="s">
        <v>137</v>
      </c>
      <c r="H882" s="81" t="s">
        <v>193</v>
      </c>
      <c r="I882" s="81"/>
      <c r="U882" s="27"/>
      <c r="V882" s="27"/>
      <c r="X882" s="79"/>
      <c r="AQ882" s="27"/>
      <c r="AR882" s="27"/>
      <c r="AT882" s="79"/>
    </row>
    <row r="883" spans="5:46" ht="213.75" x14ac:dyDescent="0.3">
      <c r="E883" s="75"/>
      <c r="F883" s="75"/>
      <c r="G883" s="81" t="s">
        <v>138</v>
      </c>
      <c r="H883" s="81" t="s">
        <v>193</v>
      </c>
      <c r="I883" s="81"/>
      <c r="U883" s="27"/>
      <c r="V883" s="27"/>
      <c r="X883" s="79"/>
      <c r="AQ883" s="27"/>
      <c r="AR883" s="27"/>
      <c r="AT883" s="79"/>
    </row>
    <row r="884" spans="5:46" ht="213.75" x14ac:dyDescent="0.3">
      <c r="E884" s="75"/>
      <c r="F884" s="75"/>
      <c r="G884" s="81" t="s">
        <v>139</v>
      </c>
      <c r="H884" s="81" t="s">
        <v>193</v>
      </c>
      <c r="I884" s="81"/>
      <c r="U884" s="27"/>
      <c r="V884" s="27"/>
      <c r="X884" s="79"/>
      <c r="AQ884" s="27"/>
      <c r="AR884" s="27"/>
      <c r="AT884" s="79"/>
    </row>
    <row r="885" spans="5:46" ht="213.75" x14ac:dyDescent="0.3">
      <c r="E885" s="75"/>
      <c r="F885" s="75"/>
      <c r="G885" s="81" t="s">
        <v>140</v>
      </c>
      <c r="H885" s="81" t="s">
        <v>193</v>
      </c>
      <c r="I885" s="81"/>
      <c r="U885" s="27"/>
      <c r="V885" s="27"/>
      <c r="X885" s="79"/>
      <c r="AQ885" s="27"/>
      <c r="AR885" s="27"/>
      <c r="AT885" s="79"/>
    </row>
    <row r="886" spans="5:46" ht="213.75" x14ac:dyDescent="0.3">
      <c r="E886" s="75"/>
      <c r="F886" s="75"/>
      <c r="G886" s="81" t="s">
        <v>141</v>
      </c>
      <c r="H886" s="81" t="s">
        <v>193</v>
      </c>
      <c r="I886" s="81"/>
      <c r="U886" s="27"/>
      <c r="V886" s="27"/>
      <c r="X886" s="79"/>
      <c r="AQ886" s="27"/>
      <c r="AR886" s="27"/>
      <c r="AT886" s="79"/>
    </row>
    <row r="887" spans="5:46" ht="213.75" x14ac:dyDescent="0.3">
      <c r="E887" s="75"/>
      <c r="F887" s="75"/>
      <c r="G887" s="81" t="s">
        <v>142</v>
      </c>
      <c r="H887" s="81" t="s">
        <v>193</v>
      </c>
      <c r="I887" s="81"/>
      <c r="U887" s="27"/>
      <c r="V887" s="27"/>
      <c r="X887" s="79"/>
      <c r="AQ887" s="27"/>
      <c r="AR887" s="27"/>
      <c r="AT887" s="79"/>
    </row>
    <row r="888" spans="5:46" ht="213.75" x14ac:dyDescent="0.3">
      <c r="E888" s="75"/>
      <c r="F888" s="75"/>
      <c r="G888" s="81" t="s">
        <v>419</v>
      </c>
      <c r="H888" s="81" t="s">
        <v>193</v>
      </c>
      <c r="I888" s="81"/>
      <c r="U888" s="27"/>
      <c r="V888" s="27"/>
      <c r="X888" s="79"/>
      <c r="AQ888" s="27"/>
      <c r="AR888" s="27"/>
      <c r="AT888" s="79"/>
    </row>
    <row r="889" spans="5:46" ht="213.75" x14ac:dyDescent="0.3">
      <c r="E889" s="75"/>
      <c r="F889" s="75"/>
      <c r="G889" s="81" t="s">
        <v>144</v>
      </c>
      <c r="H889" s="81" t="s">
        <v>193</v>
      </c>
      <c r="I889" s="81"/>
      <c r="U889" s="27"/>
      <c r="V889" s="27"/>
      <c r="X889" s="79"/>
      <c r="AQ889" s="27"/>
      <c r="AR889" s="27"/>
      <c r="AT889" s="79"/>
    </row>
    <row r="890" spans="5:46" ht="213.75" x14ac:dyDescent="0.3">
      <c r="E890" s="75"/>
      <c r="F890" s="75"/>
      <c r="G890" s="81" t="s">
        <v>145</v>
      </c>
      <c r="H890" s="81" t="s">
        <v>193</v>
      </c>
      <c r="I890" s="81"/>
      <c r="U890" s="27"/>
      <c r="V890" s="27"/>
      <c r="X890" s="79"/>
      <c r="AQ890" s="27"/>
      <c r="AR890" s="27"/>
      <c r="AT890" s="79"/>
    </row>
    <row r="891" spans="5:46" ht="213.75" x14ac:dyDescent="0.3">
      <c r="E891" s="75"/>
      <c r="F891" s="75"/>
      <c r="G891" s="81" t="s">
        <v>146</v>
      </c>
      <c r="H891" s="81" t="s">
        <v>193</v>
      </c>
      <c r="I891" s="81"/>
      <c r="U891" s="27"/>
      <c r="V891" s="27"/>
      <c r="X891" s="79"/>
      <c r="AQ891" s="27"/>
      <c r="AR891" s="27"/>
      <c r="AT891" s="79"/>
    </row>
    <row r="892" spans="5:46" ht="99.75" x14ac:dyDescent="0.3">
      <c r="E892" s="75"/>
      <c r="F892" s="75"/>
      <c r="G892" s="81" t="s">
        <v>147</v>
      </c>
      <c r="H892" s="81" t="s">
        <v>194</v>
      </c>
      <c r="I892" s="81"/>
      <c r="U892" s="27"/>
      <c r="V892" s="27"/>
      <c r="X892" s="79"/>
      <c r="AQ892" s="27"/>
      <c r="AR892" s="27"/>
      <c r="AT892" s="79"/>
    </row>
    <row r="893" spans="5:46" ht="99.75" x14ac:dyDescent="0.3">
      <c r="E893" s="75"/>
      <c r="F893" s="75"/>
      <c r="G893" s="81" t="s">
        <v>420</v>
      </c>
      <c r="H893" s="81" t="s">
        <v>195</v>
      </c>
      <c r="I893" s="81"/>
      <c r="U893" s="27"/>
      <c r="V893" s="27"/>
      <c r="X893" s="79"/>
      <c r="AQ893" s="27"/>
      <c r="AR893" s="27"/>
      <c r="AT893" s="79"/>
    </row>
    <row r="894" spans="5:46" ht="57" x14ac:dyDescent="0.3">
      <c r="E894" s="75"/>
      <c r="F894" s="75"/>
      <c r="G894" s="81" t="s">
        <v>149</v>
      </c>
      <c r="H894" s="81" t="s">
        <v>196</v>
      </c>
      <c r="I894" s="81"/>
      <c r="U894" s="27"/>
      <c r="V894" s="27"/>
      <c r="X894" s="79"/>
      <c r="AQ894" s="27"/>
      <c r="AR894" s="27"/>
      <c r="AT894" s="79"/>
    </row>
    <row r="895" spans="5:46" ht="85.5" x14ac:dyDescent="0.3">
      <c r="E895" s="75"/>
      <c r="F895" s="75"/>
      <c r="G895" s="81" t="s">
        <v>150</v>
      </c>
      <c r="H895" s="81" t="s">
        <v>421</v>
      </c>
      <c r="I895" s="81"/>
      <c r="U895" s="27"/>
      <c r="V895" s="27"/>
      <c r="X895" s="79"/>
      <c r="AQ895" s="27"/>
      <c r="AR895" s="27"/>
      <c r="AT895" s="79"/>
    </row>
    <row r="896" spans="5:46" ht="42.75" x14ac:dyDescent="0.3">
      <c r="E896" s="75"/>
      <c r="F896" s="75"/>
      <c r="G896" s="81" t="s">
        <v>151</v>
      </c>
      <c r="H896" s="81" t="s">
        <v>198</v>
      </c>
      <c r="I896" s="81"/>
      <c r="U896" s="27"/>
      <c r="V896" s="27"/>
      <c r="X896" s="79"/>
      <c r="AQ896" s="27"/>
      <c r="AR896" s="27"/>
      <c r="AT896" s="79"/>
    </row>
    <row r="897" spans="5:46" ht="42.75" x14ac:dyDescent="0.3">
      <c r="E897" s="75"/>
      <c r="F897" s="75"/>
      <c r="G897" s="81" t="s">
        <v>151</v>
      </c>
      <c r="H897" s="81" t="s">
        <v>199</v>
      </c>
      <c r="I897" s="81"/>
      <c r="U897" s="27"/>
      <c r="V897" s="27"/>
      <c r="X897" s="79"/>
      <c r="AQ897" s="27"/>
      <c r="AR897" s="27"/>
      <c r="AT897" s="79"/>
    </row>
    <row r="898" spans="5:46" ht="57" x14ac:dyDescent="0.3">
      <c r="E898" s="75"/>
      <c r="F898" s="75"/>
      <c r="G898" s="81" t="s">
        <v>151</v>
      </c>
      <c r="H898" s="81" t="s">
        <v>200</v>
      </c>
      <c r="I898" s="81"/>
      <c r="U898" s="27"/>
      <c r="V898" s="27"/>
      <c r="X898" s="79"/>
      <c r="AQ898" s="27"/>
      <c r="AR898" s="27"/>
      <c r="AT898" s="79"/>
    </row>
    <row r="899" spans="5:46" ht="85.5" x14ac:dyDescent="0.3">
      <c r="E899" s="75"/>
      <c r="F899" s="75"/>
      <c r="G899" s="81" t="s">
        <v>152</v>
      </c>
      <c r="H899" s="81" t="s">
        <v>201</v>
      </c>
      <c r="I899" s="81"/>
      <c r="U899" s="27"/>
      <c r="V899" s="27"/>
      <c r="X899" s="79"/>
      <c r="AQ899" s="27"/>
      <c r="AR899" s="27"/>
      <c r="AT899" s="79"/>
    </row>
    <row r="900" spans="5:46" x14ac:dyDescent="0.3">
      <c r="E900" s="75"/>
      <c r="F900" s="75"/>
      <c r="G900" s="81"/>
      <c r="H900" s="81"/>
      <c r="I900" s="81"/>
      <c r="U900" s="27"/>
      <c r="V900" s="27"/>
      <c r="X900" s="79"/>
      <c r="AQ900" s="27"/>
      <c r="AR900" s="27"/>
      <c r="AT900" s="79"/>
    </row>
    <row r="901" spans="5:46" x14ac:dyDescent="0.3">
      <c r="F901" s="75"/>
      <c r="G901" s="81"/>
      <c r="H901" s="81"/>
      <c r="I901" s="81"/>
    </row>
    <row r="902" spans="5:46" x14ac:dyDescent="0.3">
      <c r="G902" s="81"/>
      <c r="H902" s="81"/>
      <c r="I902" s="81"/>
    </row>
    <row r="903" spans="5:46" x14ac:dyDescent="0.3">
      <c r="G903" s="81"/>
      <c r="H903" s="81"/>
      <c r="I903" s="81"/>
    </row>
    <row r="904" spans="5:46" x14ac:dyDescent="0.3">
      <c r="G904" s="81"/>
      <c r="H904" s="81"/>
      <c r="I904" s="81"/>
    </row>
    <row r="905" spans="5:46" x14ac:dyDescent="0.3">
      <c r="G905" s="81"/>
      <c r="H905" s="81"/>
      <c r="I905" s="81"/>
    </row>
    <row r="906" spans="5:46" x14ac:dyDescent="0.3">
      <c r="G906" s="81"/>
      <c r="H906" s="81"/>
      <c r="I906" s="81"/>
    </row>
    <row r="907" spans="5:46" x14ac:dyDescent="0.3">
      <c r="G907" s="81"/>
      <c r="H907" s="81"/>
      <c r="I907" s="81"/>
    </row>
    <row r="908" spans="5:46" x14ac:dyDescent="0.3">
      <c r="G908" s="81"/>
      <c r="H908" s="81"/>
      <c r="I908" s="81"/>
    </row>
    <row r="909" spans="5:46" x14ac:dyDescent="0.3">
      <c r="G909" s="81"/>
      <c r="H909" s="81"/>
      <c r="I909" s="81"/>
    </row>
    <row r="910" spans="5:46" x14ac:dyDescent="0.3">
      <c r="G910" s="81"/>
      <c r="H910" s="81"/>
      <c r="I910" s="81"/>
    </row>
    <row r="911" spans="5:46" x14ac:dyDescent="0.3">
      <c r="G911" s="81"/>
      <c r="H911" s="81"/>
      <c r="I911" s="81"/>
    </row>
    <row r="912" spans="5:46" x14ac:dyDescent="0.3">
      <c r="G912" s="81"/>
      <c r="H912" s="81"/>
      <c r="I912" s="81"/>
    </row>
    <row r="913" spans="7:9" x14ac:dyDescent="0.3">
      <c r="G913" s="81"/>
      <c r="H913" s="81"/>
      <c r="I913" s="81"/>
    </row>
    <row r="914" spans="7:9" x14ac:dyDescent="0.3">
      <c r="G914" s="81"/>
      <c r="H914" s="81"/>
      <c r="I914" s="81"/>
    </row>
    <row r="915" spans="7:9" x14ac:dyDescent="0.3">
      <c r="G915" s="81"/>
      <c r="H915" s="81"/>
      <c r="I915" s="81"/>
    </row>
    <row r="916" spans="7:9" x14ac:dyDescent="0.3">
      <c r="G916" s="81"/>
      <c r="H916" s="81"/>
      <c r="I916" s="81"/>
    </row>
    <row r="917" spans="7:9" x14ac:dyDescent="0.3">
      <c r="G917" s="81"/>
      <c r="H917" s="81"/>
      <c r="I917" s="81"/>
    </row>
    <row r="918" spans="7:9" x14ac:dyDescent="0.3">
      <c r="G918" s="81"/>
      <c r="H918" s="81"/>
      <c r="I918" s="81"/>
    </row>
    <row r="919" spans="7:9" x14ac:dyDescent="0.3">
      <c r="G919" s="81"/>
      <c r="H919" s="81"/>
      <c r="I919" s="81"/>
    </row>
    <row r="920" spans="7:9" x14ac:dyDescent="0.3">
      <c r="G920" s="81"/>
      <c r="H920" s="81"/>
      <c r="I920" s="81"/>
    </row>
    <row r="921" spans="7:9" x14ac:dyDescent="0.3">
      <c r="G921" s="81"/>
      <c r="H921" s="81"/>
      <c r="I921" s="81"/>
    </row>
    <row r="922" spans="7:9" x14ac:dyDescent="0.3">
      <c r="G922" s="81"/>
      <c r="H922" s="81"/>
      <c r="I922" s="81"/>
    </row>
    <row r="923" spans="7:9" x14ac:dyDescent="0.3">
      <c r="G923" s="81"/>
      <c r="H923" s="81"/>
      <c r="I923" s="81"/>
    </row>
    <row r="924" spans="7:9" x14ac:dyDescent="0.3">
      <c r="G924" s="81"/>
      <c r="H924" s="81"/>
      <c r="I924" s="81"/>
    </row>
    <row r="925" spans="7:9" x14ac:dyDescent="0.3">
      <c r="G925" s="81"/>
      <c r="H925" s="81"/>
      <c r="I925" s="81"/>
    </row>
    <row r="926" spans="7:9" x14ac:dyDescent="0.3">
      <c r="G926" s="81"/>
      <c r="H926" s="81"/>
      <c r="I926" s="81"/>
    </row>
    <row r="927" spans="7:9" x14ac:dyDescent="0.3">
      <c r="G927" s="81"/>
      <c r="H927" s="81"/>
      <c r="I927" s="81"/>
    </row>
    <row r="928" spans="7:9" x14ac:dyDescent="0.3">
      <c r="G928" s="81"/>
      <c r="H928" s="81"/>
      <c r="I928" s="81"/>
    </row>
    <row r="929" spans="7:9" x14ac:dyDescent="0.3">
      <c r="G929" s="81"/>
      <c r="H929" s="81"/>
      <c r="I929" s="81"/>
    </row>
    <row r="930" spans="7:9" x14ac:dyDescent="0.3">
      <c r="G930" s="81"/>
      <c r="H930" s="81"/>
      <c r="I930" s="81"/>
    </row>
    <row r="931" spans="7:9" x14ac:dyDescent="0.3">
      <c r="G931" s="81"/>
      <c r="H931" s="81"/>
      <c r="I931" s="81"/>
    </row>
    <row r="932" spans="7:9" x14ac:dyDescent="0.3">
      <c r="G932" s="81"/>
      <c r="H932" s="81"/>
      <c r="I932" s="81"/>
    </row>
    <row r="933" spans="7:9" x14ac:dyDescent="0.3">
      <c r="G933" s="81"/>
      <c r="H933" s="81"/>
      <c r="I933" s="81"/>
    </row>
    <row r="934" spans="7:9" x14ac:dyDescent="0.3">
      <c r="G934" s="81"/>
      <c r="H934" s="81"/>
      <c r="I934" s="81"/>
    </row>
    <row r="935" spans="7:9" x14ac:dyDescent="0.3">
      <c r="G935" s="81"/>
      <c r="H935" s="81"/>
      <c r="I935" s="81"/>
    </row>
    <row r="936" spans="7:9" x14ac:dyDescent="0.3">
      <c r="G936" s="81"/>
      <c r="H936" s="81"/>
      <c r="I936" s="81"/>
    </row>
    <row r="937" spans="7:9" x14ac:dyDescent="0.3">
      <c r="G937" s="81"/>
      <c r="H937" s="81"/>
      <c r="I937" s="81"/>
    </row>
    <row r="938" spans="7:9" x14ac:dyDescent="0.3">
      <c r="G938" s="81"/>
      <c r="H938" s="81"/>
      <c r="I938" s="81"/>
    </row>
    <row r="939" spans="7:9" x14ac:dyDescent="0.3">
      <c r="G939" s="81"/>
      <c r="H939" s="81"/>
      <c r="I939" s="81"/>
    </row>
    <row r="940" spans="7:9" x14ac:dyDescent="0.3">
      <c r="G940" s="81"/>
      <c r="H940" s="81"/>
      <c r="I940" s="81"/>
    </row>
    <row r="941" spans="7:9" x14ac:dyDescent="0.3">
      <c r="G941" s="81"/>
      <c r="H941" s="81"/>
      <c r="I941" s="81"/>
    </row>
    <row r="942" spans="7:9" x14ac:dyDescent="0.3">
      <c r="G942" s="81"/>
      <c r="H942" s="81"/>
      <c r="I942" s="81"/>
    </row>
    <row r="943" spans="7:9" x14ac:dyDescent="0.3">
      <c r="G943" s="81"/>
      <c r="H943" s="81"/>
      <c r="I943" s="81"/>
    </row>
    <row r="944" spans="7:9" x14ac:dyDescent="0.3">
      <c r="G944" s="81"/>
      <c r="H944" s="81"/>
      <c r="I944" s="81"/>
    </row>
    <row r="945" spans="7:9" x14ac:dyDescent="0.3">
      <c r="G945" s="81"/>
      <c r="H945" s="81"/>
      <c r="I945" s="81"/>
    </row>
    <row r="946" spans="7:9" x14ac:dyDescent="0.3">
      <c r="G946" s="81"/>
      <c r="H946" s="81"/>
      <c r="I946" s="81"/>
    </row>
    <row r="947" spans="7:9" x14ac:dyDescent="0.3">
      <c r="G947" s="81"/>
      <c r="H947" s="81"/>
      <c r="I947" s="81"/>
    </row>
    <row r="948" spans="7:9" x14ac:dyDescent="0.3">
      <c r="G948" s="81"/>
      <c r="H948" s="81"/>
      <c r="I948" s="81"/>
    </row>
    <row r="949" spans="7:9" x14ac:dyDescent="0.3">
      <c r="G949" s="81"/>
      <c r="H949" s="81"/>
      <c r="I949" s="81"/>
    </row>
    <row r="950" spans="7:9" x14ac:dyDescent="0.3">
      <c r="G950" s="81"/>
      <c r="H950" s="81"/>
      <c r="I950" s="81"/>
    </row>
    <row r="951" spans="7:9" x14ac:dyDescent="0.3">
      <c r="G951" s="81"/>
      <c r="H951" s="81"/>
      <c r="I951" s="81"/>
    </row>
    <row r="952" spans="7:9" x14ac:dyDescent="0.3">
      <c r="G952" s="81"/>
      <c r="H952" s="81"/>
      <c r="I952" s="81"/>
    </row>
    <row r="953" spans="7:9" x14ac:dyDescent="0.3">
      <c r="G953" s="81"/>
      <c r="H953" s="81"/>
      <c r="I953" s="81"/>
    </row>
  </sheetData>
  <autoFilter ref="A13:BL49" xr:uid="{00000000-0009-0000-0000-000000000000}"/>
  <mergeCells count="70">
    <mergeCell ref="D25:D27"/>
    <mergeCell ref="AB49:AH49"/>
    <mergeCell ref="A49:B49"/>
    <mergeCell ref="E49:F49"/>
    <mergeCell ref="G49:M49"/>
    <mergeCell ref="P49:R49"/>
    <mergeCell ref="S49:W49"/>
    <mergeCell ref="Y49:Z49"/>
    <mergeCell ref="A46:A48"/>
    <mergeCell ref="B46:B48"/>
    <mergeCell ref="E47:E48"/>
    <mergeCell ref="C46:C48"/>
    <mergeCell ref="B31:B43"/>
    <mergeCell ref="D12:D13"/>
    <mergeCell ref="B12:B13"/>
    <mergeCell ref="E12:E13"/>
    <mergeCell ref="N12:P12"/>
    <mergeCell ref="A12:A13"/>
    <mergeCell ref="F12:F13"/>
    <mergeCell ref="G12:G13"/>
    <mergeCell ref="H12:H13"/>
    <mergeCell ref="Z12:AI12"/>
    <mergeCell ref="M12:M13"/>
    <mergeCell ref="Q12:W12"/>
    <mergeCell ref="X12:Y12"/>
    <mergeCell ref="AO49:AS49"/>
    <mergeCell ref="B11:D11"/>
    <mergeCell ref="F11:P11"/>
    <mergeCell ref="R11:Y11"/>
    <mergeCell ref="AB11:AL11"/>
    <mergeCell ref="AN11:AU11"/>
    <mergeCell ref="AM12:AS12"/>
    <mergeCell ref="AT12:AU12"/>
    <mergeCell ref="L12:L13"/>
    <mergeCell ref="I12:K12"/>
    <mergeCell ref="B14:B29"/>
    <mergeCell ref="C14:C29"/>
    <mergeCell ref="D41:D43"/>
    <mergeCell ref="C31:C44"/>
    <mergeCell ref="C12:C13"/>
    <mergeCell ref="AJ12:AL12"/>
    <mergeCell ref="AM1:AU1"/>
    <mergeCell ref="AM2:AU2"/>
    <mergeCell ref="AM3:AU3"/>
    <mergeCell ref="AM4:AU4"/>
    <mergeCell ref="A6:D6"/>
    <mergeCell ref="F1:AL2"/>
    <mergeCell ref="F3:AL4"/>
    <mergeCell ref="J6:K6"/>
    <mergeCell ref="L6:R6"/>
    <mergeCell ref="S6:AU8"/>
    <mergeCell ref="A7:D7"/>
    <mergeCell ref="E7:I7"/>
    <mergeCell ref="J7:K7"/>
    <mergeCell ref="L7:R7"/>
    <mergeCell ref="E6:I6"/>
    <mergeCell ref="L8:R8"/>
    <mergeCell ref="A9:D9"/>
    <mergeCell ref="E9:I9"/>
    <mergeCell ref="J9:K9"/>
    <mergeCell ref="L9:R9"/>
    <mergeCell ref="A8:D8"/>
    <mergeCell ref="E8:I8"/>
    <mergeCell ref="J8:K8"/>
    <mergeCell ref="AQ9:AU9"/>
    <mergeCell ref="S9:Y9"/>
    <mergeCell ref="Z9:AC9"/>
    <mergeCell ref="AD9:AF9"/>
    <mergeCell ref="AG9:AJ9"/>
    <mergeCell ref="AK9:AP9"/>
  </mergeCells>
  <conditionalFormatting sqref="W26:W27 W30 AS30">
    <cfRule type="cellIs" dxfId="3470" priority="8194" operator="greaterThan">
      <formula>600</formula>
    </cfRule>
    <cfRule type="cellIs" dxfId="3469" priority="8195" operator="lessThan">
      <formula>600</formula>
    </cfRule>
    <cfRule type="cellIs" dxfId="3468" priority="8196" operator="between">
      <formula>4000</formula>
      <formula>600</formula>
    </cfRule>
  </conditionalFormatting>
  <conditionalFormatting sqref="W26:W27 W30 AS30">
    <cfRule type="cellIs" dxfId="3467" priority="8191" operator="equal">
      <formula>"I"</formula>
    </cfRule>
    <cfRule type="cellIs" dxfId="3466" priority="8192" operator="greaterThan">
      <formula>150</formula>
    </cfRule>
    <cfRule type="cellIs" dxfId="3465" priority="8193" operator="greaterThan">
      <formula>150</formula>
    </cfRule>
  </conditionalFormatting>
  <conditionalFormatting sqref="W26:W27">
    <cfRule type="cellIs" dxfId="3464" priority="8188" operator="equal">
      <formula>"I"</formula>
    </cfRule>
    <cfRule type="cellIs" dxfId="3463" priority="8189" operator="greaterThan">
      <formula>150</formula>
    </cfRule>
    <cfRule type="cellIs" dxfId="3462" priority="8190" operator="greaterThan">
      <formula>150</formula>
    </cfRule>
  </conditionalFormatting>
  <conditionalFormatting sqref="W26:W27">
    <cfRule type="cellIs" dxfId="3461" priority="8185" operator="equal">
      <formula>"I"</formula>
    </cfRule>
    <cfRule type="cellIs" dxfId="3460" priority="8186" operator="greaterThan">
      <formula>150</formula>
    </cfRule>
    <cfRule type="cellIs" dxfId="3459" priority="8187" operator="greaterThan">
      <formula>150</formula>
    </cfRule>
  </conditionalFormatting>
  <conditionalFormatting sqref="W26:W27">
    <cfRule type="cellIs" dxfId="3458" priority="8182" operator="equal">
      <formula>"I"</formula>
    </cfRule>
    <cfRule type="cellIs" dxfId="3457" priority="8183" operator="greaterThan">
      <formula>150</formula>
    </cfRule>
    <cfRule type="cellIs" dxfId="3456" priority="8184" operator="greaterThan">
      <formula>150</formula>
    </cfRule>
  </conditionalFormatting>
  <conditionalFormatting sqref="Y26:Y27 Y30 AU30">
    <cfRule type="containsText" dxfId="3455" priority="8203" operator="containsText" text="Corecion urgente">
      <formula>NOT(ISERROR(SEARCH("Corecion urgente",Y26)))</formula>
    </cfRule>
    <cfRule type="containsText" dxfId="3454" priority="8204" operator="containsText" text="No reqiere intervevir">
      <formula>NOT(ISERROR(SEARCH("No reqiere intervevir",Y26)))</formula>
    </cfRule>
    <cfRule type="containsText" dxfId="3453" priority="8205" operator="containsText" text="Mejorar control existente">
      <formula>NOT(ISERROR(SEARCH("Mejorar control existente",Y26)))</formula>
    </cfRule>
    <cfRule type="containsText" dxfId="3452" priority="8206" operator="containsText" text="Adoptar medidas de control">
      <formula>NOT(ISERROR(SEARCH("Adoptar medidas de control",Y26)))</formula>
    </cfRule>
    <cfRule type="containsText" dxfId="3451" priority="8207" operator="containsText" text="Correccion urgente">
      <formula>NOT(ISERROR(SEARCH("Correccion urgente",Y26)))</formula>
    </cfRule>
  </conditionalFormatting>
  <conditionalFormatting sqref="W26:W27 W30 AS30">
    <cfRule type="containsText" dxfId="3450" priority="8177" operator="containsText" text="IV">
      <formula>NOT(ISERROR(SEARCH("IV",W26)))</formula>
    </cfRule>
    <cfRule type="containsText" dxfId="3449" priority="8178" operator="containsText" text="III">
      <formula>NOT(ISERROR(SEARCH("III",W26)))</formula>
    </cfRule>
    <cfRule type="containsText" dxfId="3448" priority="8179" operator="containsText" text="II">
      <formula>NOT(ISERROR(SEARCH("II",W26)))</formula>
    </cfRule>
    <cfRule type="containsText" dxfId="3447" priority="8180" operator="containsText" text="II">
      <formula>NOT(ISERROR(SEARCH("II",W26)))</formula>
    </cfRule>
    <cfRule type="containsText" dxfId="3446" priority="8181" operator="containsText" text="I">
      <formula>NOT(ISERROR(SEARCH("I",W26)))</formula>
    </cfRule>
    <cfRule type="containsText" dxfId="3445" priority="8197" stopIfTrue="1" operator="containsText" text="III">
      <formula>NOT(ISERROR(SEARCH("III",W26)))</formula>
    </cfRule>
    <cfRule type="containsText" dxfId="3444" priority="8198" operator="containsText" text="II">
      <formula>NOT(ISERROR(SEARCH("II",W26)))</formula>
    </cfRule>
    <cfRule type="containsText" dxfId="3443" priority="8199" operator="containsText" text="IV">
      <formula>NOT(ISERROR(SEARCH("IV",W26)))</formula>
    </cfRule>
    <cfRule type="containsText" dxfId="3442" priority="8200" operator="containsText" text="III">
      <formula>NOT(ISERROR(SEARCH("III",W26)))</formula>
    </cfRule>
    <cfRule type="containsText" dxfId="3441" priority="8201" operator="containsText" text="III">
      <formula>NOT(ISERROR(SEARCH("III",W26)))</formula>
    </cfRule>
    <cfRule type="containsText" dxfId="3440" priority="8202" operator="containsText" text="I">
      <formula>NOT(ISERROR(SEARCH("I",W26)))</formula>
    </cfRule>
  </conditionalFormatting>
  <conditionalFormatting sqref="T26:T27 AP26:AP27 T14:T16 AP14:AP16 T30 AP30 AP20 T20 T22:T23 AP22:AP23">
    <cfRule type="containsText" dxfId="3439" priority="8172" operator="containsText" text="Muy Alto">
      <formula>NOT(ISERROR(SEARCH("Muy Alto",T14)))</formula>
    </cfRule>
    <cfRule type="containsText" dxfId="3438" priority="8173" operator="containsText" text="Bajo">
      <formula>NOT(ISERROR(SEARCH("Bajo",T14)))</formula>
    </cfRule>
    <cfRule type="containsText" dxfId="3437" priority="8174" operator="containsText" text="Medio">
      <formula>NOT(ISERROR(SEARCH("Medio",T14)))</formula>
    </cfRule>
    <cfRule type="containsText" dxfId="3436" priority="8175" operator="containsText" text="Alto">
      <formula>NOT(ISERROR(SEARCH("Alto",T14)))</formula>
    </cfRule>
    <cfRule type="containsText" dxfId="3435" priority="8176" operator="containsText" text="Muy Alto">
      <formula>NOT(ISERROR(SEARCH("Muy Alto",T14)))</formula>
    </cfRule>
  </conditionalFormatting>
  <conditionalFormatting sqref="W29">
    <cfRule type="cellIs" dxfId="3434" priority="8158" operator="greaterThan">
      <formula>600</formula>
    </cfRule>
    <cfRule type="cellIs" dxfId="3433" priority="8159" operator="lessThan">
      <formula>600</formula>
    </cfRule>
    <cfRule type="cellIs" dxfId="3432" priority="8160" operator="between">
      <formula>4000</formula>
      <formula>600</formula>
    </cfRule>
  </conditionalFormatting>
  <conditionalFormatting sqref="W29">
    <cfRule type="cellIs" dxfId="3431" priority="8155" operator="equal">
      <formula>"I"</formula>
    </cfRule>
    <cfRule type="cellIs" dxfId="3430" priority="8156" operator="greaterThan">
      <formula>150</formula>
    </cfRule>
    <cfRule type="cellIs" dxfId="3429" priority="8157" operator="greaterThan">
      <formula>150</formula>
    </cfRule>
  </conditionalFormatting>
  <conditionalFormatting sqref="W29">
    <cfRule type="cellIs" dxfId="3428" priority="8152" operator="equal">
      <formula>"I"</formula>
    </cfRule>
    <cfRule type="cellIs" dxfId="3427" priority="8153" operator="greaterThan">
      <formula>150</formula>
    </cfRule>
    <cfRule type="cellIs" dxfId="3426" priority="8154" operator="greaterThan">
      <formula>150</formula>
    </cfRule>
  </conditionalFormatting>
  <conditionalFormatting sqref="W29">
    <cfRule type="cellIs" dxfId="3425" priority="8149" operator="equal">
      <formula>"I"</formula>
    </cfRule>
    <cfRule type="cellIs" dxfId="3424" priority="8150" operator="greaterThan">
      <formula>150</formula>
    </cfRule>
    <cfRule type="cellIs" dxfId="3423" priority="8151" operator="greaterThan">
      <formula>150</formula>
    </cfRule>
  </conditionalFormatting>
  <conditionalFormatting sqref="W29">
    <cfRule type="cellIs" dxfId="3422" priority="8146" operator="equal">
      <formula>"I"</formula>
    </cfRule>
    <cfRule type="cellIs" dxfId="3421" priority="8147" operator="greaterThan">
      <formula>150</formula>
    </cfRule>
    <cfRule type="cellIs" dxfId="3420" priority="8148" operator="greaterThan">
      <formula>150</formula>
    </cfRule>
  </conditionalFormatting>
  <conditionalFormatting sqref="Y29">
    <cfRule type="containsText" dxfId="3419" priority="8167" operator="containsText" text="Corecion urgente">
      <formula>NOT(ISERROR(SEARCH("Corecion urgente",Y29)))</formula>
    </cfRule>
    <cfRule type="containsText" dxfId="3418" priority="8168" operator="containsText" text="No reqiere intervevir">
      <formula>NOT(ISERROR(SEARCH("No reqiere intervevir",Y29)))</formula>
    </cfRule>
    <cfRule type="containsText" dxfId="3417" priority="8169" operator="containsText" text="Mejorar control existente">
      <formula>NOT(ISERROR(SEARCH("Mejorar control existente",Y29)))</formula>
    </cfRule>
    <cfRule type="containsText" dxfId="3416" priority="8170" operator="containsText" text="Adoptar medidas de control">
      <formula>NOT(ISERROR(SEARCH("Adoptar medidas de control",Y29)))</formula>
    </cfRule>
    <cfRule type="containsText" dxfId="3415" priority="8171" operator="containsText" text="Correccion urgente">
      <formula>NOT(ISERROR(SEARCH("Correccion urgente",Y29)))</formula>
    </cfRule>
  </conditionalFormatting>
  <conditionalFormatting sqref="W29">
    <cfRule type="containsText" dxfId="3414" priority="8141" operator="containsText" text="IV">
      <formula>NOT(ISERROR(SEARCH("IV",W29)))</formula>
    </cfRule>
    <cfRule type="containsText" dxfId="3413" priority="8142" operator="containsText" text="III">
      <formula>NOT(ISERROR(SEARCH("III",W29)))</formula>
    </cfRule>
    <cfRule type="containsText" dxfId="3412" priority="8143" operator="containsText" text="II">
      <formula>NOT(ISERROR(SEARCH("II",W29)))</formula>
    </cfRule>
    <cfRule type="containsText" dxfId="3411" priority="8144" operator="containsText" text="II">
      <formula>NOT(ISERROR(SEARCH("II",W29)))</formula>
    </cfRule>
    <cfRule type="containsText" dxfId="3410" priority="8145" operator="containsText" text="I">
      <formula>NOT(ISERROR(SEARCH("I",W29)))</formula>
    </cfRule>
    <cfRule type="containsText" dxfId="3409" priority="8161" stopIfTrue="1" operator="containsText" text="III">
      <formula>NOT(ISERROR(SEARCH("III",W29)))</formula>
    </cfRule>
    <cfRule type="containsText" dxfId="3408" priority="8162" operator="containsText" text="II">
      <formula>NOT(ISERROR(SEARCH("II",W29)))</formula>
    </cfRule>
    <cfRule type="containsText" dxfId="3407" priority="8163" operator="containsText" text="IV">
      <formula>NOT(ISERROR(SEARCH("IV",W29)))</formula>
    </cfRule>
    <cfRule type="containsText" dxfId="3406" priority="8164" operator="containsText" text="III">
      <formula>NOT(ISERROR(SEARCH("III",W29)))</formula>
    </cfRule>
    <cfRule type="containsText" dxfId="3405" priority="8165" operator="containsText" text="III">
      <formula>NOT(ISERROR(SEARCH("III",W29)))</formula>
    </cfRule>
    <cfRule type="containsText" dxfId="3404" priority="8166" operator="containsText" text="I">
      <formula>NOT(ISERROR(SEARCH("I",W29)))</formula>
    </cfRule>
  </conditionalFormatting>
  <conditionalFormatting sqref="T29">
    <cfRule type="containsText" dxfId="3403" priority="8136" operator="containsText" text="Muy Alto">
      <formula>NOT(ISERROR(SEARCH("Muy Alto",T29)))</formula>
    </cfRule>
    <cfRule type="containsText" dxfId="3402" priority="8137" operator="containsText" text="Bajo">
      <formula>NOT(ISERROR(SEARCH("Bajo",T29)))</formula>
    </cfRule>
    <cfRule type="containsText" dxfId="3401" priority="8138" operator="containsText" text="Medio">
      <formula>NOT(ISERROR(SEARCH("Medio",T29)))</formula>
    </cfRule>
    <cfRule type="containsText" dxfId="3400" priority="8139" operator="containsText" text="Alto">
      <formula>NOT(ISERROR(SEARCH("Alto",T29)))</formula>
    </cfRule>
    <cfRule type="containsText" dxfId="3399" priority="8140" operator="containsText" text="Muy Alto">
      <formula>NOT(ISERROR(SEARCH("Muy Alto",T29)))</formula>
    </cfRule>
  </conditionalFormatting>
  <conditionalFormatting sqref="T25">
    <cfRule type="containsText" dxfId="3398" priority="7668" operator="containsText" text="Muy Alto">
      <formula>NOT(ISERROR(SEARCH("Muy Alto",T25)))</formula>
    </cfRule>
    <cfRule type="containsText" dxfId="3397" priority="7669" operator="containsText" text="Bajo">
      <formula>NOT(ISERROR(SEARCH("Bajo",T25)))</formula>
    </cfRule>
    <cfRule type="containsText" dxfId="3396" priority="7670" operator="containsText" text="Medio">
      <formula>NOT(ISERROR(SEARCH("Medio",T25)))</formula>
    </cfRule>
    <cfRule type="containsText" dxfId="3395" priority="7671" operator="containsText" text="Alto">
      <formula>NOT(ISERROR(SEARCH("Alto",T25)))</formula>
    </cfRule>
    <cfRule type="containsText" dxfId="3394" priority="7672" operator="containsText" text="Muy Alto">
      <formula>NOT(ISERROR(SEARCH("Muy Alto",T25)))</formula>
    </cfRule>
  </conditionalFormatting>
  <conditionalFormatting sqref="Y46">
    <cfRule type="containsText" dxfId="3393" priority="7591" operator="containsText" text="Corecion urgente">
      <formula>NOT(ISERROR(SEARCH("Corecion urgente",Y46)))</formula>
    </cfRule>
    <cfRule type="containsText" dxfId="3392" priority="7592" operator="containsText" text="No reqiere intervevir">
      <formula>NOT(ISERROR(SEARCH("No reqiere intervevir",Y46)))</formula>
    </cfRule>
    <cfRule type="containsText" dxfId="3391" priority="7593" operator="containsText" text="Mejorar control existente">
      <formula>NOT(ISERROR(SEARCH("Mejorar control existente",Y46)))</formula>
    </cfRule>
    <cfRule type="containsText" dxfId="3390" priority="7594" operator="containsText" text="Adoptar medidas de control">
      <formula>NOT(ISERROR(SEARCH("Adoptar medidas de control",Y46)))</formula>
    </cfRule>
    <cfRule type="containsText" dxfId="3389" priority="7595" operator="containsText" text="Correccion urgente">
      <formula>NOT(ISERROR(SEARCH("Correccion urgente",Y46)))</formula>
    </cfRule>
  </conditionalFormatting>
  <conditionalFormatting sqref="W46">
    <cfRule type="containsText" dxfId="3388" priority="7565" operator="containsText" text="IV">
      <formula>NOT(ISERROR(SEARCH("IV",W46)))</formula>
    </cfRule>
    <cfRule type="containsText" dxfId="3387" priority="7566" operator="containsText" text="III">
      <formula>NOT(ISERROR(SEARCH("III",W46)))</formula>
    </cfRule>
    <cfRule type="containsText" dxfId="3386" priority="7567" operator="containsText" text="II">
      <formula>NOT(ISERROR(SEARCH("II",W46)))</formula>
    </cfRule>
    <cfRule type="containsText" dxfId="3385" priority="7568" operator="containsText" text="II">
      <formula>NOT(ISERROR(SEARCH("II",W46)))</formula>
    </cfRule>
    <cfRule type="containsText" dxfId="3384" priority="7569" operator="containsText" text="I">
      <formula>NOT(ISERROR(SEARCH("I",W46)))</formula>
    </cfRule>
    <cfRule type="containsText" dxfId="3383" priority="7585" stopIfTrue="1" operator="containsText" text="III">
      <formula>NOT(ISERROR(SEARCH("III",W46)))</formula>
    </cfRule>
    <cfRule type="containsText" dxfId="3382" priority="7586" operator="containsText" text="II">
      <formula>NOT(ISERROR(SEARCH("II",W46)))</formula>
    </cfRule>
    <cfRule type="containsText" dxfId="3381" priority="7587" operator="containsText" text="IV">
      <formula>NOT(ISERROR(SEARCH("IV",W46)))</formula>
    </cfRule>
    <cfRule type="containsText" dxfId="3380" priority="7588" operator="containsText" text="III">
      <formula>NOT(ISERROR(SEARCH("III",W46)))</formula>
    </cfRule>
    <cfRule type="containsText" dxfId="3379" priority="7589" operator="containsText" text="III">
      <formula>NOT(ISERROR(SEARCH("III",W46)))</formula>
    </cfRule>
    <cfRule type="containsText" dxfId="3378" priority="7590" operator="containsText" text="I">
      <formula>NOT(ISERROR(SEARCH("I",W46)))</formula>
    </cfRule>
  </conditionalFormatting>
  <conditionalFormatting sqref="W46">
    <cfRule type="cellIs" dxfId="3377" priority="7582" operator="greaterThan">
      <formula>600</formula>
    </cfRule>
    <cfRule type="cellIs" dxfId="3376" priority="7583" operator="lessThan">
      <formula>600</formula>
    </cfRule>
    <cfRule type="cellIs" dxfId="3375" priority="7584" operator="between">
      <formula>4000</formula>
      <formula>600</formula>
    </cfRule>
  </conditionalFormatting>
  <conditionalFormatting sqref="W46">
    <cfRule type="cellIs" dxfId="3374" priority="7579" operator="equal">
      <formula>"I"</formula>
    </cfRule>
    <cfRule type="cellIs" dxfId="3373" priority="7580" operator="greaterThan">
      <formula>150</formula>
    </cfRule>
    <cfRule type="cellIs" dxfId="3372" priority="7581" operator="greaterThan">
      <formula>150</formula>
    </cfRule>
  </conditionalFormatting>
  <conditionalFormatting sqref="W46">
    <cfRule type="cellIs" dxfId="3371" priority="7576" operator="equal">
      <formula>"I"</formula>
    </cfRule>
    <cfRule type="cellIs" dxfId="3370" priority="7577" operator="greaterThan">
      <formula>150</formula>
    </cfRule>
    <cfRule type="cellIs" dxfId="3369" priority="7578" operator="greaterThan">
      <formula>150</formula>
    </cfRule>
  </conditionalFormatting>
  <conditionalFormatting sqref="W46">
    <cfRule type="cellIs" dxfId="3368" priority="7573" operator="equal">
      <formula>"I"</formula>
    </cfRule>
    <cfRule type="cellIs" dxfId="3367" priority="7574" operator="greaterThan">
      <formula>150</formula>
    </cfRule>
    <cfRule type="cellIs" dxfId="3366" priority="7575" operator="greaterThan">
      <formula>150</formula>
    </cfRule>
  </conditionalFormatting>
  <conditionalFormatting sqref="W46">
    <cfRule type="cellIs" dxfId="3365" priority="7570" operator="equal">
      <formula>"I"</formula>
    </cfRule>
    <cfRule type="cellIs" dxfId="3364" priority="7571" operator="greaterThan">
      <formula>150</formula>
    </cfRule>
    <cfRule type="cellIs" dxfId="3363" priority="7572" operator="greaterThan">
      <formula>150</formula>
    </cfRule>
  </conditionalFormatting>
  <conditionalFormatting sqref="T46">
    <cfRule type="containsText" dxfId="3362" priority="7560" operator="containsText" text="Muy Alto">
      <formula>NOT(ISERROR(SEARCH("Muy Alto",T46)))</formula>
    </cfRule>
    <cfRule type="containsText" dxfId="3361" priority="7561" operator="containsText" text="Bajo">
      <formula>NOT(ISERROR(SEARCH("Bajo",T46)))</formula>
    </cfRule>
    <cfRule type="containsText" dxfId="3360" priority="7562" operator="containsText" text="Medio">
      <formula>NOT(ISERROR(SEARCH("Medio",T46)))</formula>
    </cfRule>
    <cfRule type="containsText" dxfId="3359" priority="7563" operator="containsText" text="Alto">
      <formula>NOT(ISERROR(SEARCH("Alto",T46)))</formula>
    </cfRule>
    <cfRule type="containsText" dxfId="3358" priority="7564" operator="containsText" text="Muy Alto">
      <formula>NOT(ISERROR(SEARCH("Muy Alto",T46)))</formula>
    </cfRule>
  </conditionalFormatting>
  <conditionalFormatting sqref="Y25">
    <cfRule type="containsText" dxfId="3357" priority="7699" operator="containsText" text="Corecion urgente">
      <formula>NOT(ISERROR(SEARCH("Corecion urgente",Y25)))</formula>
    </cfRule>
    <cfRule type="containsText" dxfId="3356" priority="7700" operator="containsText" text="No reqiere intervevir">
      <formula>NOT(ISERROR(SEARCH("No reqiere intervevir",Y25)))</formula>
    </cfRule>
    <cfRule type="containsText" dxfId="3355" priority="7701" operator="containsText" text="Mejorar control existente">
      <formula>NOT(ISERROR(SEARCH("Mejorar control existente",Y25)))</formula>
    </cfRule>
    <cfRule type="containsText" dxfId="3354" priority="7702" operator="containsText" text="Adoptar medidas de control">
      <formula>NOT(ISERROR(SEARCH("Adoptar medidas de control",Y25)))</formula>
    </cfRule>
    <cfRule type="containsText" dxfId="3353" priority="7703" operator="containsText" text="Correccion urgente">
      <formula>NOT(ISERROR(SEARCH("Correccion urgente",Y25)))</formula>
    </cfRule>
  </conditionalFormatting>
  <conditionalFormatting sqref="W25">
    <cfRule type="containsText" dxfId="3352" priority="7673" operator="containsText" text="IV">
      <formula>NOT(ISERROR(SEARCH("IV",W25)))</formula>
    </cfRule>
    <cfRule type="containsText" dxfId="3351" priority="7674" operator="containsText" text="III">
      <formula>NOT(ISERROR(SEARCH("III",W25)))</formula>
    </cfRule>
    <cfRule type="containsText" dxfId="3350" priority="7675" operator="containsText" text="II">
      <formula>NOT(ISERROR(SEARCH("II",W25)))</formula>
    </cfRule>
    <cfRule type="containsText" dxfId="3349" priority="7676" operator="containsText" text="II">
      <formula>NOT(ISERROR(SEARCH("II",W25)))</formula>
    </cfRule>
    <cfRule type="containsText" dxfId="3348" priority="7677" operator="containsText" text="I">
      <formula>NOT(ISERROR(SEARCH("I",W25)))</formula>
    </cfRule>
    <cfRule type="containsText" dxfId="3347" priority="7693" stopIfTrue="1" operator="containsText" text="III">
      <formula>NOT(ISERROR(SEARCH("III",W25)))</formula>
    </cfRule>
    <cfRule type="containsText" dxfId="3346" priority="7694" operator="containsText" text="II">
      <formula>NOT(ISERROR(SEARCH("II",W25)))</formula>
    </cfRule>
    <cfRule type="containsText" dxfId="3345" priority="7695" operator="containsText" text="IV">
      <formula>NOT(ISERROR(SEARCH("IV",W25)))</formula>
    </cfRule>
    <cfRule type="containsText" dxfId="3344" priority="7696" operator="containsText" text="III">
      <formula>NOT(ISERROR(SEARCH("III",W25)))</formula>
    </cfRule>
    <cfRule type="containsText" dxfId="3343" priority="7697" operator="containsText" text="III">
      <formula>NOT(ISERROR(SEARCH("III",W25)))</formula>
    </cfRule>
    <cfRule type="containsText" dxfId="3342" priority="7698" operator="containsText" text="I">
      <formula>NOT(ISERROR(SEARCH("I",W25)))</formula>
    </cfRule>
  </conditionalFormatting>
  <conditionalFormatting sqref="W25">
    <cfRule type="cellIs" dxfId="3341" priority="7690" operator="greaterThan">
      <formula>600</formula>
    </cfRule>
    <cfRule type="cellIs" dxfId="3340" priority="7691" operator="lessThan">
      <formula>600</formula>
    </cfRule>
    <cfRule type="cellIs" dxfId="3339" priority="7692" operator="between">
      <formula>4000</formula>
      <formula>600</formula>
    </cfRule>
  </conditionalFormatting>
  <conditionalFormatting sqref="W25">
    <cfRule type="cellIs" dxfId="3338" priority="7687" operator="equal">
      <formula>"I"</formula>
    </cfRule>
    <cfRule type="cellIs" dxfId="3337" priority="7688" operator="greaterThan">
      <formula>150</formula>
    </cfRule>
    <cfRule type="cellIs" dxfId="3336" priority="7689" operator="greaterThan">
      <formula>150</formula>
    </cfRule>
  </conditionalFormatting>
  <conditionalFormatting sqref="W25">
    <cfRule type="cellIs" dxfId="3335" priority="7684" operator="equal">
      <formula>"I"</formula>
    </cfRule>
    <cfRule type="cellIs" dxfId="3334" priority="7685" operator="greaterThan">
      <formula>150</formula>
    </cfRule>
    <cfRule type="cellIs" dxfId="3333" priority="7686" operator="greaterThan">
      <formula>150</formula>
    </cfRule>
  </conditionalFormatting>
  <conditionalFormatting sqref="W25">
    <cfRule type="cellIs" dxfId="3332" priority="7681" operator="equal">
      <formula>"I"</formula>
    </cfRule>
    <cfRule type="cellIs" dxfId="3331" priority="7682" operator="greaterThan">
      <formula>150</formula>
    </cfRule>
    <cfRule type="cellIs" dxfId="3330" priority="7683" operator="greaterThan">
      <formula>150</formula>
    </cfRule>
  </conditionalFormatting>
  <conditionalFormatting sqref="W25">
    <cfRule type="cellIs" dxfId="3329" priority="7678" operator="equal">
      <formula>"I"</formula>
    </cfRule>
    <cfRule type="cellIs" dxfId="3328" priority="7679" operator="greaterThan">
      <formula>150</formula>
    </cfRule>
    <cfRule type="cellIs" dxfId="3327" priority="7680" operator="greaterThan">
      <formula>150</formula>
    </cfRule>
  </conditionalFormatting>
  <conditionalFormatting sqref="Y24">
    <cfRule type="containsText" dxfId="3326" priority="7663" operator="containsText" text="Corecion urgente">
      <formula>NOT(ISERROR(SEARCH("Corecion urgente",Y24)))</formula>
    </cfRule>
    <cfRule type="containsText" dxfId="3325" priority="7664" operator="containsText" text="No reqiere intervevir">
      <formula>NOT(ISERROR(SEARCH("No reqiere intervevir",Y24)))</formula>
    </cfRule>
    <cfRule type="containsText" dxfId="3324" priority="7665" operator="containsText" text="Mejorar control existente">
      <formula>NOT(ISERROR(SEARCH("Mejorar control existente",Y24)))</formula>
    </cfRule>
    <cfRule type="containsText" dxfId="3323" priority="7666" operator="containsText" text="Adoptar medidas de control">
      <formula>NOT(ISERROR(SEARCH("Adoptar medidas de control",Y24)))</formula>
    </cfRule>
    <cfRule type="containsText" dxfId="3322" priority="7667" operator="containsText" text="Correccion urgente">
      <formula>NOT(ISERROR(SEARCH("Correccion urgente",Y24)))</formula>
    </cfRule>
  </conditionalFormatting>
  <conditionalFormatting sqref="W24">
    <cfRule type="containsText" dxfId="3321" priority="7637" operator="containsText" text="IV">
      <formula>NOT(ISERROR(SEARCH("IV",W24)))</formula>
    </cfRule>
    <cfRule type="containsText" dxfId="3320" priority="7638" operator="containsText" text="III">
      <formula>NOT(ISERROR(SEARCH("III",W24)))</formula>
    </cfRule>
    <cfRule type="containsText" dxfId="3319" priority="7639" operator="containsText" text="II">
      <formula>NOT(ISERROR(SEARCH("II",W24)))</formula>
    </cfRule>
    <cfRule type="containsText" dxfId="3318" priority="7640" operator="containsText" text="II">
      <formula>NOT(ISERROR(SEARCH("II",W24)))</formula>
    </cfRule>
    <cfRule type="containsText" dxfId="3317" priority="7641" operator="containsText" text="I">
      <formula>NOT(ISERROR(SEARCH("I",W24)))</formula>
    </cfRule>
    <cfRule type="containsText" dxfId="3316" priority="7657" stopIfTrue="1" operator="containsText" text="III">
      <formula>NOT(ISERROR(SEARCH("III",W24)))</formula>
    </cfRule>
    <cfRule type="containsText" dxfId="3315" priority="7658" operator="containsText" text="II">
      <formula>NOT(ISERROR(SEARCH("II",W24)))</formula>
    </cfRule>
    <cfRule type="containsText" dxfId="3314" priority="7659" operator="containsText" text="IV">
      <formula>NOT(ISERROR(SEARCH("IV",W24)))</formula>
    </cfRule>
    <cfRule type="containsText" dxfId="3313" priority="7660" operator="containsText" text="III">
      <formula>NOT(ISERROR(SEARCH("III",W24)))</formula>
    </cfRule>
    <cfRule type="containsText" dxfId="3312" priority="7661" operator="containsText" text="III">
      <formula>NOT(ISERROR(SEARCH("III",W24)))</formula>
    </cfRule>
    <cfRule type="containsText" dxfId="3311" priority="7662" operator="containsText" text="I">
      <formula>NOT(ISERROR(SEARCH("I",W24)))</formula>
    </cfRule>
  </conditionalFormatting>
  <conditionalFormatting sqref="W24">
    <cfRule type="cellIs" dxfId="3310" priority="7654" operator="greaterThan">
      <formula>600</formula>
    </cfRule>
    <cfRule type="cellIs" dxfId="3309" priority="7655" operator="lessThan">
      <formula>600</formula>
    </cfRule>
    <cfRule type="cellIs" dxfId="3308" priority="7656" operator="between">
      <formula>4000</formula>
      <formula>600</formula>
    </cfRule>
  </conditionalFormatting>
  <conditionalFormatting sqref="W24">
    <cfRule type="cellIs" dxfId="3307" priority="7651" operator="equal">
      <formula>"I"</formula>
    </cfRule>
    <cfRule type="cellIs" dxfId="3306" priority="7652" operator="greaterThan">
      <formula>150</formula>
    </cfRule>
    <cfRule type="cellIs" dxfId="3305" priority="7653" operator="greaterThan">
      <formula>150</formula>
    </cfRule>
  </conditionalFormatting>
  <conditionalFormatting sqref="W24">
    <cfRule type="cellIs" dxfId="3304" priority="7648" operator="equal">
      <formula>"I"</formula>
    </cfRule>
    <cfRule type="cellIs" dxfId="3303" priority="7649" operator="greaterThan">
      <formula>150</formula>
    </cfRule>
    <cfRule type="cellIs" dxfId="3302" priority="7650" operator="greaterThan">
      <formula>150</formula>
    </cfRule>
  </conditionalFormatting>
  <conditionalFormatting sqref="W24">
    <cfRule type="cellIs" dxfId="3301" priority="7645" operator="equal">
      <formula>"I"</formula>
    </cfRule>
    <cfRule type="cellIs" dxfId="3300" priority="7646" operator="greaterThan">
      <formula>150</formula>
    </cfRule>
    <cfRule type="cellIs" dxfId="3299" priority="7647" operator="greaterThan">
      <formula>150</formula>
    </cfRule>
  </conditionalFormatting>
  <conditionalFormatting sqref="W24">
    <cfRule type="cellIs" dxfId="3298" priority="7642" operator="equal">
      <formula>"I"</formula>
    </cfRule>
    <cfRule type="cellIs" dxfId="3297" priority="7643" operator="greaterThan">
      <formula>150</formula>
    </cfRule>
    <cfRule type="cellIs" dxfId="3296" priority="7644" operator="greaterThan">
      <formula>150</formula>
    </cfRule>
  </conditionalFormatting>
  <conditionalFormatting sqref="T24">
    <cfRule type="containsText" dxfId="3295" priority="7632" operator="containsText" text="Muy Alto">
      <formula>NOT(ISERROR(SEARCH("Muy Alto",T24)))</formula>
    </cfRule>
    <cfRule type="containsText" dxfId="3294" priority="7633" operator="containsText" text="Bajo">
      <formula>NOT(ISERROR(SEARCH("Bajo",T24)))</formula>
    </cfRule>
    <cfRule type="containsText" dxfId="3293" priority="7634" operator="containsText" text="Medio">
      <formula>NOT(ISERROR(SEARCH("Medio",T24)))</formula>
    </cfRule>
    <cfRule type="containsText" dxfId="3292" priority="7635" operator="containsText" text="Alto">
      <formula>NOT(ISERROR(SEARCH("Alto",T24)))</formula>
    </cfRule>
    <cfRule type="containsText" dxfId="3291" priority="7636" operator="containsText" text="Muy Alto">
      <formula>NOT(ISERROR(SEARCH("Muy Alto",T24)))</formula>
    </cfRule>
  </conditionalFormatting>
  <conditionalFormatting sqref="Y48">
    <cfRule type="containsText" dxfId="3290" priority="7627" operator="containsText" text="Corecion urgente">
      <formula>NOT(ISERROR(SEARCH("Corecion urgente",Y48)))</formula>
    </cfRule>
    <cfRule type="containsText" dxfId="3289" priority="7628" operator="containsText" text="No reqiere intervevir">
      <formula>NOT(ISERROR(SEARCH("No reqiere intervevir",Y48)))</formula>
    </cfRule>
    <cfRule type="containsText" dxfId="3288" priority="7629" operator="containsText" text="Mejorar control existente">
      <formula>NOT(ISERROR(SEARCH("Mejorar control existente",Y48)))</formula>
    </cfRule>
    <cfRule type="containsText" dxfId="3287" priority="7630" operator="containsText" text="Adoptar medidas de control">
      <formula>NOT(ISERROR(SEARCH("Adoptar medidas de control",Y48)))</formula>
    </cfRule>
    <cfRule type="containsText" dxfId="3286" priority="7631" operator="containsText" text="Correccion urgente">
      <formula>NOT(ISERROR(SEARCH("Correccion urgente",Y48)))</formula>
    </cfRule>
  </conditionalFormatting>
  <conditionalFormatting sqref="W48">
    <cfRule type="containsText" dxfId="3285" priority="7601" operator="containsText" text="IV">
      <formula>NOT(ISERROR(SEARCH("IV",W48)))</formula>
    </cfRule>
    <cfRule type="containsText" dxfId="3284" priority="7602" operator="containsText" text="III">
      <formula>NOT(ISERROR(SEARCH("III",W48)))</formula>
    </cfRule>
    <cfRule type="containsText" dxfId="3283" priority="7603" operator="containsText" text="II">
      <formula>NOT(ISERROR(SEARCH("II",W48)))</formula>
    </cfRule>
    <cfRule type="containsText" dxfId="3282" priority="7604" operator="containsText" text="II">
      <formula>NOT(ISERROR(SEARCH("II",W48)))</formula>
    </cfRule>
    <cfRule type="containsText" dxfId="3281" priority="7605" operator="containsText" text="I">
      <formula>NOT(ISERROR(SEARCH("I",W48)))</formula>
    </cfRule>
    <cfRule type="containsText" dxfId="3280" priority="7621" stopIfTrue="1" operator="containsText" text="III">
      <formula>NOT(ISERROR(SEARCH("III",W48)))</formula>
    </cfRule>
    <cfRule type="containsText" dxfId="3279" priority="7622" operator="containsText" text="II">
      <formula>NOT(ISERROR(SEARCH("II",W48)))</formula>
    </cfRule>
    <cfRule type="containsText" dxfId="3278" priority="7623" operator="containsText" text="IV">
      <formula>NOT(ISERROR(SEARCH("IV",W48)))</formula>
    </cfRule>
    <cfRule type="containsText" dxfId="3277" priority="7624" operator="containsText" text="III">
      <formula>NOT(ISERROR(SEARCH("III",W48)))</formula>
    </cfRule>
    <cfRule type="containsText" dxfId="3276" priority="7625" operator="containsText" text="III">
      <formula>NOT(ISERROR(SEARCH("III",W48)))</formula>
    </cfRule>
    <cfRule type="containsText" dxfId="3275" priority="7626" operator="containsText" text="I">
      <formula>NOT(ISERROR(SEARCH("I",W48)))</formula>
    </cfRule>
  </conditionalFormatting>
  <conditionalFormatting sqref="W48">
    <cfRule type="cellIs" dxfId="3274" priority="7618" operator="greaterThan">
      <formula>600</formula>
    </cfRule>
    <cfRule type="cellIs" dxfId="3273" priority="7619" operator="lessThan">
      <formula>600</formula>
    </cfRule>
    <cfRule type="cellIs" dxfId="3272" priority="7620" operator="between">
      <formula>4000</formula>
      <formula>600</formula>
    </cfRule>
  </conditionalFormatting>
  <conditionalFormatting sqref="W48">
    <cfRule type="cellIs" dxfId="3271" priority="7615" operator="equal">
      <formula>"I"</formula>
    </cfRule>
    <cfRule type="cellIs" dxfId="3270" priority="7616" operator="greaterThan">
      <formula>150</formula>
    </cfRule>
    <cfRule type="cellIs" dxfId="3269" priority="7617" operator="greaterThan">
      <formula>150</formula>
    </cfRule>
  </conditionalFormatting>
  <conditionalFormatting sqref="W48">
    <cfRule type="cellIs" dxfId="3268" priority="7612" operator="equal">
      <formula>"I"</formula>
    </cfRule>
    <cfRule type="cellIs" dxfId="3267" priority="7613" operator="greaterThan">
      <formula>150</formula>
    </cfRule>
    <cfRule type="cellIs" dxfId="3266" priority="7614" operator="greaterThan">
      <formula>150</formula>
    </cfRule>
  </conditionalFormatting>
  <conditionalFormatting sqref="W48">
    <cfRule type="cellIs" dxfId="3265" priority="7609" operator="equal">
      <formula>"I"</formula>
    </cfRule>
    <cfRule type="cellIs" dxfId="3264" priority="7610" operator="greaterThan">
      <formula>150</formula>
    </cfRule>
    <cfRule type="cellIs" dxfId="3263" priority="7611" operator="greaterThan">
      <formula>150</formula>
    </cfRule>
  </conditionalFormatting>
  <conditionalFormatting sqref="W48">
    <cfRule type="cellIs" dxfId="3262" priority="7606" operator="equal">
      <formula>"I"</formula>
    </cfRule>
    <cfRule type="cellIs" dxfId="3261" priority="7607" operator="greaterThan">
      <formula>150</formula>
    </cfRule>
    <cfRule type="cellIs" dxfId="3260" priority="7608" operator="greaterThan">
      <formula>150</formula>
    </cfRule>
  </conditionalFormatting>
  <conditionalFormatting sqref="T48">
    <cfRule type="containsText" dxfId="3259" priority="7596" operator="containsText" text="Muy Alto">
      <formula>NOT(ISERROR(SEARCH("Muy Alto",T48)))</formula>
    </cfRule>
    <cfRule type="containsText" dxfId="3258" priority="7597" operator="containsText" text="Bajo">
      <formula>NOT(ISERROR(SEARCH("Bajo",T48)))</formula>
    </cfRule>
    <cfRule type="containsText" dxfId="3257" priority="7598" operator="containsText" text="Medio">
      <formula>NOT(ISERROR(SEARCH("Medio",T48)))</formula>
    </cfRule>
    <cfRule type="containsText" dxfId="3256" priority="7599" operator="containsText" text="Alto">
      <formula>NOT(ISERROR(SEARCH("Alto",T48)))</formula>
    </cfRule>
    <cfRule type="containsText" dxfId="3255" priority="7600" operator="containsText" text="Muy Alto">
      <formula>NOT(ISERROR(SEARCH("Muy Alto",T48)))</formula>
    </cfRule>
  </conditionalFormatting>
  <conditionalFormatting sqref="W47">
    <cfRule type="cellIs" dxfId="3254" priority="7546" operator="greaterThan">
      <formula>600</formula>
    </cfRule>
    <cfRule type="cellIs" dxfId="3253" priority="7547" operator="lessThan">
      <formula>600</formula>
    </cfRule>
    <cfRule type="cellIs" dxfId="3252" priority="7548" operator="between">
      <formula>4000</formula>
      <formula>600</formula>
    </cfRule>
  </conditionalFormatting>
  <conditionalFormatting sqref="W47">
    <cfRule type="cellIs" dxfId="3251" priority="7543" operator="equal">
      <formula>"I"</formula>
    </cfRule>
    <cfRule type="cellIs" dxfId="3250" priority="7544" operator="greaterThan">
      <formula>150</formula>
    </cfRule>
    <cfRule type="cellIs" dxfId="3249" priority="7545" operator="greaterThan">
      <formula>150</formula>
    </cfRule>
  </conditionalFormatting>
  <conditionalFormatting sqref="W47">
    <cfRule type="cellIs" dxfId="3248" priority="7540" operator="equal">
      <formula>"I"</formula>
    </cfRule>
    <cfRule type="cellIs" dxfId="3247" priority="7541" operator="greaterThan">
      <formula>150</formula>
    </cfRule>
    <cfRule type="cellIs" dxfId="3246" priority="7542" operator="greaterThan">
      <formula>150</formula>
    </cfRule>
  </conditionalFormatting>
  <conditionalFormatting sqref="W47">
    <cfRule type="cellIs" dxfId="3245" priority="7537" operator="equal">
      <formula>"I"</formula>
    </cfRule>
    <cfRule type="cellIs" dxfId="3244" priority="7538" operator="greaterThan">
      <formula>150</formula>
    </cfRule>
    <cfRule type="cellIs" dxfId="3243" priority="7539" operator="greaterThan">
      <formula>150</formula>
    </cfRule>
  </conditionalFormatting>
  <conditionalFormatting sqref="W47">
    <cfRule type="cellIs" dxfId="3242" priority="7534" operator="equal">
      <formula>"I"</formula>
    </cfRule>
    <cfRule type="cellIs" dxfId="3241" priority="7535" operator="greaterThan">
      <formula>150</formula>
    </cfRule>
    <cfRule type="cellIs" dxfId="3240" priority="7536" operator="greaterThan">
      <formula>150</formula>
    </cfRule>
  </conditionalFormatting>
  <conditionalFormatting sqref="Y47">
    <cfRule type="containsText" dxfId="3239" priority="7555" operator="containsText" text="Corecion urgente">
      <formula>NOT(ISERROR(SEARCH("Corecion urgente",Y47)))</formula>
    </cfRule>
    <cfRule type="containsText" dxfId="3238" priority="7556" operator="containsText" text="No reqiere intervevir">
      <formula>NOT(ISERROR(SEARCH("No reqiere intervevir",Y47)))</formula>
    </cfRule>
    <cfRule type="containsText" dxfId="3237" priority="7557" operator="containsText" text="Mejorar control existente">
      <formula>NOT(ISERROR(SEARCH("Mejorar control existente",Y47)))</formula>
    </cfRule>
    <cfRule type="containsText" dxfId="3236" priority="7558" operator="containsText" text="Adoptar medidas de control">
      <formula>NOT(ISERROR(SEARCH("Adoptar medidas de control",Y47)))</formula>
    </cfRule>
    <cfRule type="containsText" dxfId="3235" priority="7559" operator="containsText" text="Correccion urgente">
      <formula>NOT(ISERROR(SEARCH("Correccion urgente",Y47)))</formula>
    </cfRule>
  </conditionalFormatting>
  <conditionalFormatting sqref="W47">
    <cfRule type="containsText" dxfId="3234" priority="7529" operator="containsText" text="IV">
      <formula>NOT(ISERROR(SEARCH("IV",W47)))</formula>
    </cfRule>
    <cfRule type="containsText" dxfId="3233" priority="7530" operator="containsText" text="III">
      <formula>NOT(ISERROR(SEARCH("III",W47)))</formula>
    </cfRule>
    <cfRule type="containsText" dxfId="3232" priority="7531" operator="containsText" text="II">
      <formula>NOT(ISERROR(SEARCH("II",W47)))</formula>
    </cfRule>
    <cfRule type="containsText" dxfId="3231" priority="7532" operator="containsText" text="II">
      <formula>NOT(ISERROR(SEARCH("II",W47)))</formula>
    </cfRule>
    <cfRule type="containsText" dxfId="3230" priority="7533" operator="containsText" text="I">
      <formula>NOT(ISERROR(SEARCH("I",W47)))</formula>
    </cfRule>
    <cfRule type="containsText" dxfId="3229" priority="7549" stopIfTrue="1" operator="containsText" text="III">
      <formula>NOT(ISERROR(SEARCH("III",W47)))</formula>
    </cfRule>
    <cfRule type="containsText" dxfId="3228" priority="7550" operator="containsText" text="II">
      <formula>NOT(ISERROR(SEARCH("II",W47)))</formula>
    </cfRule>
    <cfRule type="containsText" dxfId="3227" priority="7551" operator="containsText" text="IV">
      <formula>NOT(ISERROR(SEARCH("IV",W47)))</formula>
    </cfRule>
    <cfRule type="containsText" dxfId="3226" priority="7552" operator="containsText" text="III">
      <formula>NOT(ISERROR(SEARCH("III",W47)))</formula>
    </cfRule>
    <cfRule type="containsText" dxfId="3225" priority="7553" operator="containsText" text="III">
      <formula>NOT(ISERROR(SEARCH("III",W47)))</formula>
    </cfRule>
    <cfRule type="containsText" dxfId="3224" priority="7554" operator="containsText" text="I">
      <formula>NOT(ISERROR(SEARCH("I",W47)))</formula>
    </cfRule>
  </conditionalFormatting>
  <conditionalFormatting sqref="T47">
    <cfRule type="containsText" dxfId="3223" priority="7524" operator="containsText" text="Muy Alto">
      <formula>NOT(ISERROR(SEARCH("Muy Alto",T47)))</formula>
    </cfRule>
    <cfRule type="containsText" dxfId="3222" priority="7525" operator="containsText" text="Bajo">
      <formula>NOT(ISERROR(SEARCH("Bajo",T47)))</formula>
    </cfRule>
    <cfRule type="containsText" dxfId="3221" priority="7526" operator="containsText" text="Medio">
      <formula>NOT(ISERROR(SEARCH("Medio",T47)))</formula>
    </cfRule>
    <cfRule type="containsText" dxfId="3220" priority="7527" operator="containsText" text="Alto">
      <formula>NOT(ISERROR(SEARCH("Alto",T47)))</formula>
    </cfRule>
    <cfRule type="containsText" dxfId="3219" priority="7528" operator="containsText" text="Muy Alto">
      <formula>NOT(ISERROR(SEARCH("Muy Alto",T47)))</formula>
    </cfRule>
  </conditionalFormatting>
  <conditionalFormatting sqref="Y15:Y16">
    <cfRule type="containsText" dxfId="3218" priority="7416" operator="containsText" text="Corecion urgente">
      <formula>NOT(ISERROR(SEARCH("Corecion urgente",Y15)))</formula>
    </cfRule>
    <cfRule type="containsText" dxfId="3217" priority="7417" operator="containsText" text="No reqiere intervevir">
      <formula>NOT(ISERROR(SEARCH("No reqiere intervevir",Y15)))</formula>
    </cfRule>
    <cfRule type="containsText" dxfId="3216" priority="7418" operator="containsText" text="Mejorar control existente">
      <formula>NOT(ISERROR(SEARCH("Mejorar control existente",Y15)))</formula>
    </cfRule>
    <cfRule type="containsText" dxfId="3215" priority="7419" operator="containsText" text="Adoptar medidas de control">
      <formula>NOT(ISERROR(SEARCH("Adoptar medidas de control",Y15)))</formula>
    </cfRule>
    <cfRule type="containsText" dxfId="3214" priority="7420" operator="containsText" text="Correccion urgente">
      <formula>NOT(ISERROR(SEARCH("Correccion urgente",Y15)))</formula>
    </cfRule>
  </conditionalFormatting>
  <conditionalFormatting sqref="W15:W16">
    <cfRule type="containsText" dxfId="3213" priority="7390" operator="containsText" text="IV">
      <formula>NOT(ISERROR(SEARCH("IV",W15)))</formula>
    </cfRule>
    <cfRule type="containsText" dxfId="3212" priority="7391" operator="containsText" text="III">
      <formula>NOT(ISERROR(SEARCH("III",W15)))</formula>
    </cfRule>
    <cfRule type="containsText" dxfId="3211" priority="7392" operator="containsText" text="II">
      <formula>NOT(ISERROR(SEARCH("II",W15)))</formula>
    </cfRule>
    <cfRule type="containsText" dxfId="3210" priority="7393" operator="containsText" text="II">
      <formula>NOT(ISERROR(SEARCH("II",W15)))</formula>
    </cfRule>
    <cfRule type="containsText" dxfId="3209" priority="7394" operator="containsText" text="I">
      <formula>NOT(ISERROR(SEARCH("I",W15)))</formula>
    </cfRule>
    <cfRule type="containsText" dxfId="3208" priority="7410" stopIfTrue="1" operator="containsText" text="III">
      <formula>NOT(ISERROR(SEARCH("III",W15)))</formula>
    </cfRule>
    <cfRule type="containsText" dxfId="3207" priority="7411" operator="containsText" text="II">
      <formula>NOT(ISERROR(SEARCH("II",W15)))</formula>
    </cfRule>
    <cfRule type="containsText" dxfId="3206" priority="7412" operator="containsText" text="IV">
      <formula>NOT(ISERROR(SEARCH("IV",W15)))</formula>
    </cfRule>
    <cfRule type="containsText" dxfId="3205" priority="7413" operator="containsText" text="III">
      <formula>NOT(ISERROR(SEARCH("III",W15)))</formula>
    </cfRule>
    <cfRule type="containsText" dxfId="3204" priority="7414" operator="containsText" text="III">
      <formula>NOT(ISERROR(SEARCH("III",W15)))</formula>
    </cfRule>
    <cfRule type="containsText" dxfId="3203" priority="7415" operator="containsText" text="I">
      <formula>NOT(ISERROR(SEARCH("I",W15)))</formula>
    </cfRule>
  </conditionalFormatting>
  <conditionalFormatting sqref="W15:W16">
    <cfRule type="cellIs" dxfId="3202" priority="7407" operator="greaterThan">
      <formula>600</formula>
    </cfRule>
    <cfRule type="cellIs" dxfId="3201" priority="7408" operator="lessThan">
      <formula>600</formula>
    </cfRule>
    <cfRule type="cellIs" dxfId="3200" priority="7409" operator="between">
      <formula>4000</formula>
      <formula>600</formula>
    </cfRule>
  </conditionalFormatting>
  <conditionalFormatting sqref="W15:W16">
    <cfRule type="cellIs" dxfId="3199" priority="7404" operator="equal">
      <formula>"I"</formula>
    </cfRule>
    <cfRule type="cellIs" dxfId="3198" priority="7405" operator="greaterThan">
      <formula>150</formula>
    </cfRule>
    <cfRule type="cellIs" dxfId="3197" priority="7406" operator="greaterThan">
      <formula>150</formula>
    </cfRule>
  </conditionalFormatting>
  <conditionalFormatting sqref="W15:W16">
    <cfRule type="cellIs" dxfId="3196" priority="7401" operator="equal">
      <formula>"I"</formula>
    </cfRule>
    <cfRule type="cellIs" dxfId="3195" priority="7402" operator="greaterThan">
      <formula>150</formula>
    </cfRule>
    <cfRule type="cellIs" dxfId="3194" priority="7403" operator="greaterThan">
      <formula>150</formula>
    </cfRule>
  </conditionalFormatting>
  <conditionalFormatting sqref="W15:W16">
    <cfRule type="cellIs" dxfId="3193" priority="7398" operator="equal">
      <formula>"I"</formula>
    </cfRule>
    <cfRule type="cellIs" dxfId="3192" priority="7399" operator="greaterThan">
      <formula>150</formula>
    </cfRule>
    <cfRule type="cellIs" dxfId="3191" priority="7400" operator="greaterThan">
      <formula>150</formula>
    </cfRule>
  </conditionalFormatting>
  <conditionalFormatting sqref="W15:W16">
    <cfRule type="cellIs" dxfId="3190" priority="7395" operator="equal">
      <formula>"I"</formula>
    </cfRule>
    <cfRule type="cellIs" dxfId="3189" priority="7396" operator="greaterThan">
      <formula>150</formula>
    </cfRule>
    <cfRule type="cellIs" dxfId="3188" priority="7397" operator="greaterThan">
      <formula>150</formula>
    </cfRule>
  </conditionalFormatting>
  <conditionalFormatting sqref="Y14">
    <cfRule type="containsText" dxfId="3187" priority="7380" operator="containsText" text="Corecion urgente">
      <formula>NOT(ISERROR(SEARCH("Corecion urgente",Y14)))</formula>
    </cfRule>
    <cfRule type="containsText" dxfId="3186" priority="7381" operator="containsText" text="No reqiere intervevir">
      <formula>NOT(ISERROR(SEARCH("No reqiere intervevir",Y14)))</formula>
    </cfRule>
    <cfRule type="containsText" dxfId="3185" priority="7382" operator="containsText" text="Mejorar control existente">
      <formula>NOT(ISERROR(SEARCH("Mejorar control existente",Y14)))</formula>
    </cfRule>
    <cfRule type="containsText" dxfId="3184" priority="7383" operator="containsText" text="Adoptar medidas de control">
      <formula>NOT(ISERROR(SEARCH("Adoptar medidas de control",Y14)))</formula>
    </cfRule>
    <cfRule type="containsText" dxfId="3183" priority="7384" operator="containsText" text="Correccion urgente">
      <formula>NOT(ISERROR(SEARCH("Correccion urgente",Y14)))</formula>
    </cfRule>
  </conditionalFormatting>
  <conditionalFormatting sqref="W14">
    <cfRule type="containsText" dxfId="3182" priority="7354" operator="containsText" text="IV">
      <formula>NOT(ISERROR(SEARCH("IV",W14)))</formula>
    </cfRule>
    <cfRule type="containsText" dxfId="3181" priority="7355" operator="containsText" text="III">
      <formula>NOT(ISERROR(SEARCH("III",W14)))</formula>
    </cfRule>
    <cfRule type="containsText" dxfId="3180" priority="7356" operator="containsText" text="II">
      <formula>NOT(ISERROR(SEARCH("II",W14)))</formula>
    </cfRule>
    <cfRule type="containsText" dxfId="3179" priority="7357" operator="containsText" text="II">
      <formula>NOT(ISERROR(SEARCH("II",W14)))</formula>
    </cfRule>
    <cfRule type="containsText" dxfId="3178" priority="7358" operator="containsText" text="I">
      <formula>NOT(ISERROR(SEARCH("I",W14)))</formula>
    </cfRule>
    <cfRule type="containsText" dxfId="3177" priority="7374" stopIfTrue="1" operator="containsText" text="III">
      <formula>NOT(ISERROR(SEARCH("III",W14)))</formula>
    </cfRule>
    <cfRule type="containsText" dxfId="3176" priority="7375" operator="containsText" text="II">
      <formula>NOT(ISERROR(SEARCH("II",W14)))</formula>
    </cfRule>
    <cfRule type="containsText" dxfId="3175" priority="7376" operator="containsText" text="IV">
      <formula>NOT(ISERROR(SEARCH("IV",W14)))</formula>
    </cfRule>
    <cfRule type="containsText" dxfId="3174" priority="7377" operator="containsText" text="III">
      <formula>NOT(ISERROR(SEARCH("III",W14)))</formula>
    </cfRule>
    <cfRule type="containsText" dxfId="3173" priority="7378" operator="containsText" text="III">
      <formula>NOT(ISERROR(SEARCH("III",W14)))</formula>
    </cfRule>
    <cfRule type="containsText" dxfId="3172" priority="7379" operator="containsText" text="I">
      <formula>NOT(ISERROR(SEARCH("I",W14)))</formula>
    </cfRule>
  </conditionalFormatting>
  <conditionalFormatting sqref="W14">
    <cfRule type="cellIs" dxfId="3171" priority="7371" operator="greaterThan">
      <formula>600</formula>
    </cfRule>
    <cfRule type="cellIs" dxfId="3170" priority="7372" operator="lessThan">
      <formula>600</formula>
    </cfRule>
    <cfRule type="cellIs" dxfId="3169" priority="7373" operator="between">
      <formula>4000</formula>
      <formula>600</formula>
    </cfRule>
  </conditionalFormatting>
  <conditionalFormatting sqref="W14">
    <cfRule type="cellIs" dxfId="3168" priority="7368" operator="equal">
      <formula>"I"</formula>
    </cfRule>
    <cfRule type="cellIs" dxfId="3167" priority="7369" operator="greaterThan">
      <formula>150</formula>
    </cfRule>
    <cfRule type="cellIs" dxfId="3166" priority="7370" operator="greaterThan">
      <formula>150</formula>
    </cfRule>
  </conditionalFormatting>
  <conditionalFormatting sqref="W14">
    <cfRule type="cellIs" dxfId="3165" priority="7365" operator="equal">
      <formula>"I"</formula>
    </cfRule>
    <cfRule type="cellIs" dxfId="3164" priority="7366" operator="greaterThan">
      <formula>150</formula>
    </cfRule>
    <cfRule type="cellIs" dxfId="3163" priority="7367" operator="greaterThan">
      <formula>150</formula>
    </cfRule>
  </conditionalFormatting>
  <conditionalFormatting sqref="W14">
    <cfRule type="cellIs" dxfId="3162" priority="7362" operator="equal">
      <formula>"I"</formula>
    </cfRule>
    <cfRule type="cellIs" dxfId="3161" priority="7363" operator="greaterThan">
      <formula>150</formula>
    </cfRule>
    <cfRule type="cellIs" dxfId="3160" priority="7364" operator="greaterThan">
      <formula>150</formula>
    </cfRule>
  </conditionalFormatting>
  <conditionalFormatting sqref="W14">
    <cfRule type="cellIs" dxfId="3159" priority="7359" operator="equal">
      <formula>"I"</formula>
    </cfRule>
    <cfRule type="cellIs" dxfId="3158" priority="7360" operator="greaterThan">
      <formula>150</formula>
    </cfRule>
    <cfRule type="cellIs" dxfId="3157" priority="7361" operator="greaterThan">
      <formula>150</formula>
    </cfRule>
  </conditionalFormatting>
  <conditionalFormatting sqref="Y20">
    <cfRule type="containsText" dxfId="3156" priority="7344" operator="containsText" text="Corecion urgente">
      <formula>NOT(ISERROR(SEARCH("Corecion urgente",Y20)))</formula>
    </cfRule>
    <cfRule type="containsText" dxfId="3155" priority="7345" operator="containsText" text="No reqiere intervevir">
      <formula>NOT(ISERROR(SEARCH("No reqiere intervevir",Y20)))</formula>
    </cfRule>
    <cfRule type="containsText" dxfId="3154" priority="7346" operator="containsText" text="Mejorar control existente">
      <formula>NOT(ISERROR(SEARCH("Mejorar control existente",Y20)))</formula>
    </cfRule>
    <cfRule type="containsText" dxfId="3153" priority="7347" operator="containsText" text="Adoptar medidas de control">
      <formula>NOT(ISERROR(SEARCH("Adoptar medidas de control",Y20)))</formula>
    </cfRule>
    <cfRule type="containsText" dxfId="3152" priority="7348" operator="containsText" text="Correccion urgente">
      <formula>NOT(ISERROR(SEARCH("Correccion urgente",Y20)))</formula>
    </cfRule>
  </conditionalFormatting>
  <conditionalFormatting sqref="W20">
    <cfRule type="containsText" dxfId="3151" priority="7318" operator="containsText" text="IV">
      <formula>NOT(ISERROR(SEARCH("IV",W20)))</formula>
    </cfRule>
    <cfRule type="containsText" dxfId="3150" priority="7319" operator="containsText" text="III">
      <formula>NOT(ISERROR(SEARCH("III",W20)))</formula>
    </cfRule>
    <cfRule type="containsText" dxfId="3149" priority="7320" operator="containsText" text="II">
      <formula>NOT(ISERROR(SEARCH("II",W20)))</formula>
    </cfRule>
    <cfRule type="containsText" dxfId="3148" priority="7321" operator="containsText" text="II">
      <formula>NOT(ISERROR(SEARCH("II",W20)))</formula>
    </cfRule>
    <cfRule type="containsText" dxfId="3147" priority="7322" operator="containsText" text="I">
      <formula>NOT(ISERROR(SEARCH("I",W20)))</formula>
    </cfRule>
    <cfRule type="containsText" dxfId="3146" priority="7338" stopIfTrue="1" operator="containsText" text="III">
      <formula>NOT(ISERROR(SEARCH("III",W20)))</formula>
    </cfRule>
    <cfRule type="containsText" dxfId="3145" priority="7339" operator="containsText" text="II">
      <formula>NOT(ISERROR(SEARCH("II",W20)))</formula>
    </cfRule>
    <cfRule type="containsText" dxfId="3144" priority="7340" operator="containsText" text="IV">
      <formula>NOT(ISERROR(SEARCH("IV",W20)))</formula>
    </cfRule>
    <cfRule type="containsText" dxfId="3143" priority="7341" operator="containsText" text="III">
      <formula>NOT(ISERROR(SEARCH("III",W20)))</formula>
    </cfRule>
    <cfRule type="containsText" dxfId="3142" priority="7342" operator="containsText" text="III">
      <formula>NOT(ISERROR(SEARCH("III",W20)))</formula>
    </cfRule>
    <cfRule type="containsText" dxfId="3141" priority="7343" operator="containsText" text="I">
      <formula>NOT(ISERROR(SEARCH("I",W20)))</formula>
    </cfRule>
  </conditionalFormatting>
  <conditionalFormatting sqref="W20">
    <cfRule type="cellIs" dxfId="3140" priority="7335" operator="greaterThan">
      <formula>600</formula>
    </cfRule>
    <cfRule type="cellIs" dxfId="3139" priority="7336" operator="lessThan">
      <formula>600</formula>
    </cfRule>
    <cfRule type="cellIs" dxfId="3138" priority="7337" operator="between">
      <formula>4000</formula>
      <formula>600</formula>
    </cfRule>
  </conditionalFormatting>
  <conditionalFormatting sqref="W20">
    <cfRule type="cellIs" dxfId="3137" priority="7332" operator="equal">
      <formula>"I"</formula>
    </cfRule>
    <cfRule type="cellIs" dxfId="3136" priority="7333" operator="greaterThan">
      <formula>150</formula>
    </cfRule>
    <cfRule type="cellIs" dxfId="3135" priority="7334" operator="greaterThan">
      <formula>150</formula>
    </cfRule>
  </conditionalFormatting>
  <conditionalFormatting sqref="W20">
    <cfRule type="cellIs" dxfId="3134" priority="7329" operator="equal">
      <formula>"I"</formula>
    </cfRule>
    <cfRule type="cellIs" dxfId="3133" priority="7330" operator="greaterThan">
      <formula>150</formula>
    </cfRule>
    <cfRule type="cellIs" dxfId="3132" priority="7331" operator="greaterThan">
      <formula>150</formula>
    </cfRule>
  </conditionalFormatting>
  <conditionalFormatting sqref="W20">
    <cfRule type="cellIs" dxfId="3131" priority="7326" operator="equal">
      <formula>"I"</formula>
    </cfRule>
    <cfRule type="cellIs" dxfId="3130" priority="7327" operator="greaterThan">
      <formula>150</formula>
    </cfRule>
    <cfRule type="cellIs" dxfId="3129" priority="7328" operator="greaterThan">
      <formula>150</formula>
    </cfRule>
  </conditionalFormatting>
  <conditionalFormatting sqref="W20">
    <cfRule type="cellIs" dxfId="3128" priority="7323" operator="equal">
      <formula>"I"</formula>
    </cfRule>
    <cfRule type="cellIs" dxfId="3127" priority="7324" operator="greaterThan">
      <formula>150</formula>
    </cfRule>
    <cfRule type="cellIs" dxfId="3126" priority="7325" operator="greaterThan">
      <formula>150</formula>
    </cfRule>
  </conditionalFormatting>
  <conditionalFormatting sqref="W31:W32 W40 W34:W38">
    <cfRule type="cellIs" dxfId="3125" priority="5962" operator="greaterThan">
      <formula>600</formula>
    </cfRule>
    <cfRule type="cellIs" dxfId="3124" priority="5963" operator="lessThan">
      <formula>600</formula>
    </cfRule>
    <cfRule type="cellIs" dxfId="3123" priority="5964" operator="between">
      <formula>4000</formula>
      <formula>600</formula>
    </cfRule>
  </conditionalFormatting>
  <conditionalFormatting sqref="W31:W32 W40 W34:W38">
    <cfRule type="cellIs" dxfId="3122" priority="5959" operator="equal">
      <formula>"I"</formula>
    </cfRule>
    <cfRule type="cellIs" dxfId="3121" priority="5960" operator="greaterThan">
      <formula>150</formula>
    </cfRule>
    <cfRule type="cellIs" dxfId="3120" priority="5961" operator="greaterThan">
      <formula>150</formula>
    </cfRule>
  </conditionalFormatting>
  <conditionalFormatting sqref="Y31:Y32 Y40 Y34:Y38">
    <cfRule type="containsText" dxfId="3119" priority="5971" operator="containsText" text="Corecion urgente">
      <formula>NOT(ISERROR(SEARCH("Corecion urgente",Y31)))</formula>
    </cfRule>
    <cfRule type="containsText" dxfId="3118" priority="5972" operator="containsText" text="No reqiere intervevir">
      <formula>NOT(ISERROR(SEARCH("No reqiere intervevir",Y31)))</formula>
    </cfRule>
    <cfRule type="containsText" dxfId="3117" priority="5973" operator="containsText" text="Mejorar control existente">
      <formula>NOT(ISERROR(SEARCH("Mejorar control existente",Y31)))</formula>
    </cfRule>
    <cfRule type="containsText" dxfId="3116" priority="5974" operator="containsText" text="Adoptar medidas de control">
      <formula>NOT(ISERROR(SEARCH("Adoptar medidas de control",Y31)))</formula>
    </cfRule>
    <cfRule type="containsText" dxfId="3115" priority="5975" operator="containsText" text="Correccion urgente">
      <formula>NOT(ISERROR(SEARCH("Correccion urgente",Y31)))</formula>
    </cfRule>
  </conditionalFormatting>
  <conditionalFormatting sqref="W31:W32 W40 W34:W38">
    <cfRule type="containsText" dxfId="3114" priority="5954" operator="containsText" text="IV">
      <formula>NOT(ISERROR(SEARCH("IV",W31)))</formula>
    </cfRule>
    <cfRule type="containsText" dxfId="3113" priority="5955" operator="containsText" text="III">
      <formula>NOT(ISERROR(SEARCH("III",W31)))</formula>
    </cfRule>
    <cfRule type="containsText" dxfId="3112" priority="5956" operator="containsText" text="II">
      <formula>NOT(ISERROR(SEARCH("II",W31)))</formula>
    </cfRule>
    <cfRule type="containsText" dxfId="3111" priority="5957" operator="containsText" text="II">
      <formula>NOT(ISERROR(SEARCH("II",W31)))</formula>
    </cfRule>
    <cfRule type="containsText" dxfId="3110" priority="5958" operator="containsText" text="I">
      <formula>NOT(ISERROR(SEARCH("I",W31)))</formula>
    </cfRule>
    <cfRule type="containsText" dxfId="3109" priority="5965" stopIfTrue="1" operator="containsText" text="III">
      <formula>NOT(ISERROR(SEARCH("III",W31)))</formula>
    </cfRule>
    <cfRule type="containsText" dxfId="3108" priority="5966" operator="containsText" text="II">
      <formula>NOT(ISERROR(SEARCH("II",W31)))</formula>
    </cfRule>
    <cfRule type="containsText" dxfId="3107" priority="5967" operator="containsText" text="IV">
      <formula>NOT(ISERROR(SEARCH("IV",W31)))</formula>
    </cfRule>
    <cfRule type="containsText" dxfId="3106" priority="5968" operator="containsText" text="III">
      <formula>NOT(ISERROR(SEARCH("III",W31)))</formula>
    </cfRule>
    <cfRule type="containsText" dxfId="3105" priority="5969" operator="containsText" text="III">
      <formula>NOT(ISERROR(SEARCH("III",W31)))</formula>
    </cfRule>
    <cfRule type="containsText" dxfId="3104" priority="5970" operator="containsText" text="I">
      <formula>NOT(ISERROR(SEARCH("I",W31)))</formula>
    </cfRule>
  </conditionalFormatting>
  <conditionalFormatting sqref="T31:T32 T40 T34:T38">
    <cfRule type="containsText" dxfId="3103" priority="5949" operator="containsText" text="Muy Alto">
      <formula>NOT(ISERROR(SEARCH("Muy Alto",T31)))</formula>
    </cfRule>
    <cfRule type="containsText" dxfId="3102" priority="5950" operator="containsText" text="Bajo">
      <formula>NOT(ISERROR(SEARCH("Bajo",T31)))</formula>
    </cfRule>
    <cfRule type="containsText" dxfId="3101" priority="5951" operator="containsText" text="Medio">
      <formula>NOT(ISERROR(SEARCH("Medio",T31)))</formula>
    </cfRule>
    <cfRule type="containsText" dxfId="3100" priority="5952" operator="containsText" text="Alto">
      <formula>NOT(ISERROR(SEARCH("Alto",T31)))</formula>
    </cfRule>
    <cfRule type="containsText" dxfId="3099" priority="5953" operator="containsText" text="Muy Alto">
      <formula>NOT(ISERROR(SEARCH("Muy Alto",T31)))</formula>
    </cfRule>
  </conditionalFormatting>
  <conditionalFormatting sqref="Y39">
    <cfRule type="containsText" dxfId="3098" priority="5944" operator="containsText" text="Corecion urgente">
      <formula>NOT(ISERROR(SEARCH("Corecion urgente",Y39)))</formula>
    </cfRule>
    <cfRule type="containsText" dxfId="3097" priority="5945" operator="containsText" text="No reqiere intervevir">
      <formula>NOT(ISERROR(SEARCH("No reqiere intervevir",Y39)))</formula>
    </cfRule>
    <cfRule type="containsText" dxfId="3096" priority="5946" operator="containsText" text="Mejorar control existente">
      <formula>NOT(ISERROR(SEARCH("Mejorar control existente",Y39)))</formula>
    </cfRule>
    <cfRule type="containsText" dxfId="3095" priority="5947" operator="containsText" text="Adoptar medidas de control">
      <formula>NOT(ISERROR(SEARCH("Adoptar medidas de control",Y39)))</formula>
    </cfRule>
    <cfRule type="containsText" dxfId="3094" priority="5948" operator="containsText" text="Correccion urgente">
      <formula>NOT(ISERROR(SEARCH("Correccion urgente",Y39)))</formula>
    </cfRule>
  </conditionalFormatting>
  <conditionalFormatting sqref="W39">
    <cfRule type="containsText" dxfId="3093" priority="5927" operator="containsText" text="IV">
      <formula>NOT(ISERROR(SEARCH("IV",W39)))</formula>
    </cfRule>
    <cfRule type="containsText" dxfId="3092" priority="5928" operator="containsText" text="III">
      <formula>NOT(ISERROR(SEARCH("III",W39)))</formula>
    </cfRule>
    <cfRule type="containsText" dxfId="3091" priority="5929" operator="containsText" text="II">
      <formula>NOT(ISERROR(SEARCH("II",W39)))</formula>
    </cfRule>
    <cfRule type="containsText" dxfId="3090" priority="5930" operator="containsText" text="II">
      <formula>NOT(ISERROR(SEARCH("II",W39)))</formula>
    </cfRule>
    <cfRule type="containsText" dxfId="3089" priority="5931" operator="containsText" text="I">
      <formula>NOT(ISERROR(SEARCH("I",W39)))</formula>
    </cfRule>
    <cfRule type="containsText" dxfId="3088" priority="5938" stopIfTrue="1" operator="containsText" text="III">
      <formula>NOT(ISERROR(SEARCH("III",W39)))</formula>
    </cfRule>
    <cfRule type="containsText" dxfId="3087" priority="5939" operator="containsText" text="II">
      <formula>NOT(ISERROR(SEARCH("II",W39)))</formula>
    </cfRule>
    <cfRule type="containsText" dxfId="3086" priority="5940" operator="containsText" text="IV">
      <formula>NOT(ISERROR(SEARCH("IV",W39)))</formula>
    </cfRule>
    <cfRule type="containsText" dxfId="3085" priority="5941" operator="containsText" text="III">
      <formula>NOT(ISERROR(SEARCH("III",W39)))</formula>
    </cfRule>
    <cfRule type="containsText" dxfId="3084" priority="5942" operator="containsText" text="III">
      <formula>NOT(ISERROR(SEARCH("III",W39)))</formula>
    </cfRule>
    <cfRule type="containsText" dxfId="3083" priority="5943" operator="containsText" text="I">
      <formula>NOT(ISERROR(SEARCH("I",W39)))</formula>
    </cfRule>
  </conditionalFormatting>
  <conditionalFormatting sqref="W39">
    <cfRule type="cellIs" dxfId="3082" priority="5935" operator="greaterThan">
      <formula>600</formula>
    </cfRule>
    <cfRule type="cellIs" dxfId="3081" priority="5936" operator="lessThan">
      <formula>600</formula>
    </cfRule>
    <cfRule type="cellIs" dxfId="3080" priority="5937" operator="between">
      <formula>4000</formula>
      <formula>600</formula>
    </cfRule>
  </conditionalFormatting>
  <conditionalFormatting sqref="W39">
    <cfRule type="cellIs" dxfId="3079" priority="5932" operator="equal">
      <formula>"I"</formula>
    </cfRule>
    <cfRule type="cellIs" dxfId="3078" priority="5933" operator="greaterThan">
      <formula>150</formula>
    </cfRule>
    <cfRule type="cellIs" dxfId="3077" priority="5934" operator="greaterThan">
      <formula>150</formula>
    </cfRule>
  </conditionalFormatting>
  <conditionalFormatting sqref="T39">
    <cfRule type="containsText" dxfId="3076" priority="5922" operator="containsText" text="Muy Alto">
      <formula>NOT(ISERROR(SEARCH("Muy Alto",T39)))</formula>
    </cfRule>
    <cfRule type="containsText" dxfId="3075" priority="5923" operator="containsText" text="Bajo">
      <formula>NOT(ISERROR(SEARCH("Bajo",T39)))</formula>
    </cfRule>
    <cfRule type="containsText" dxfId="3074" priority="5924" operator="containsText" text="Medio">
      <formula>NOT(ISERROR(SEARCH("Medio",T39)))</formula>
    </cfRule>
    <cfRule type="containsText" dxfId="3073" priority="5925" operator="containsText" text="Alto">
      <formula>NOT(ISERROR(SEARCH("Alto",T39)))</formula>
    </cfRule>
    <cfRule type="containsText" dxfId="3072" priority="5926" operator="containsText" text="Muy Alto">
      <formula>NOT(ISERROR(SEARCH("Muy Alto",T39)))</formula>
    </cfRule>
  </conditionalFormatting>
  <conditionalFormatting sqref="Y22">
    <cfRule type="containsText" dxfId="3071" priority="5917" operator="containsText" text="Corecion urgente">
      <formula>NOT(ISERROR(SEARCH("Corecion urgente",Y22)))</formula>
    </cfRule>
    <cfRule type="containsText" dxfId="3070" priority="5918" operator="containsText" text="No reqiere intervevir">
      <formula>NOT(ISERROR(SEARCH("No reqiere intervevir",Y22)))</formula>
    </cfRule>
    <cfRule type="containsText" dxfId="3069" priority="5919" operator="containsText" text="Mejorar control existente">
      <formula>NOT(ISERROR(SEARCH("Mejorar control existente",Y22)))</formula>
    </cfRule>
    <cfRule type="containsText" dxfId="3068" priority="5920" operator="containsText" text="Adoptar medidas de control">
      <formula>NOT(ISERROR(SEARCH("Adoptar medidas de control",Y22)))</formula>
    </cfRule>
    <cfRule type="containsText" dxfId="3067" priority="5921" operator="containsText" text="Correccion urgente">
      <formula>NOT(ISERROR(SEARCH("Correccion urgente",Y22)))</formula>
    </cfRule>
  </conditionalFormatting>
  <conditionalFormatting sqref="W22">
    <cfRule type="containsText" dxfId="3066" priority="5891" operator="containsText" text="IV">
      <formula>NOT(ISERROR(SEARCH("IV",W22)))</formula>
    </cfRule>
    <cfRule type="containsText" dxfId="3065" priority="5892" operator="containsText" text="III">
      <formula>NOT(ISERROR(SEARCH("III",W22)))</formula>
    </cfRule>
    <cfRule type="containsText" dxfId="3064" priority="5893" operator="containsText" text="II">
      <formula>NOT(ISERROR(SEARCH("II",W22)))</formula>
    </cfRule>
    <cfRule type="containsText" dxfId="3063" priority="5894" operator="containsText" text="II">
      <formula>NOT(ISERROR(SEARCH("II",W22)))</formula>
    </cfRule>
    <cfRule type="containsText" dxfId="3062" priority="5895" operator="containsText" text="I">
      <formula>NOT(ISERROR(SEARCH("I",W22)))</formula>
    </cfRule>
    <cfRule type="containsText" dxfId="3061" priority="5911" stopIfTrue="1" operator="containsText" text="III">
      <formula>NOT(ISERROR(SEARCH("III",W22)))</formula>
    </cfRule>
    <cfRule type="containsText" dxfId="3060" priority="5912" operator="containsText" text="II">
      <formula>NOT(ISERROR(SEARCH("II",W22)))</formula>
    </cfRule>
    <cfRule type="containsText" dxfId="3059" priority="5913" operator="containsText" text="IV">
      <formula>NOT(ISERROR(SEARCH("IV",W22)))</formula>
    </cfRule>
    <cfRule type="containsText" dxfId="3058" priority="5914" operator="containsText" text="III">
      <formula>NOT(ISERROR(SEARCH("III",W22)))</formula>
    </cfRule>
    <cfRule type="containsText" dxfId="3057" priority="5915" operator="containsText" text="III">
      <formula>NOT(ISERROR(SEARCH("III",W22)))</formula>
    </cfRule>
    <cfRule type="containsText" dxfId="3056" priority="5916" operator="containsText" text="I">
      <formula>NOT(ISERROR(SEARCH("I",W22)))</formula>
    </cfRule>
  </conditionalFormatting>
  <conditionalFormatting sqref="W22">
    <cfRule type="cellIs" dxfId="3055" priority="5908" operator="greaterThan">
      <formula>600</formula>
    </cfRule>
    <cfRule type="cellIs" dxfId="3054" priority="5909" operator="lessThan">
      <formula>600</formula>
    </cfRule>
    <cfRule type="cellIs" dxfId="3053" priority="5910" operator="between">
      <formula>4000</formula>
      <formula>600</formula>
    </cfRule>
  </conditionalFormatting>
  <conditionalFormatting sqref="W22">
    <cfRule type="cellIs" dxfId="3052" priority="5905" operator="equal">
      <formula>"I"</formula>
    </cfRule>
    <cfRule type="cellIs" dxfId="3051" priority="5906" operator="greaterThan">
      <formula>150</formula>
    </cfRule>
    <cfRule type="cellIs" dxfId="3050" priority="5907" operator="greaterThan">
      <formula>150</formula>
    </cfRule>
  </conditionalFormatting>
  <conditionalFormatting sqref="W22">
    <cfRule type="cellIs" dxfId="3049" priority="5902" operator="equal">
      <formula>"I"</formula>
    </cfRule>
    <cfRule type="cellIs" dxfId="3048" priority="5903" operator="greaterThan">
      <formula>150</formula>
    </cfRule>
    <cfRule type="cellIs" dxfId="3047" priority="5904" operator="greaterThan">
      <formula>150</formula>
    </cfRule>
  </conditionalFormatting>
  <conditionalFormatting sqref="W22">
    <cfRule type="cellIs" dxfId="3046" priority="5899" operator="equal">
      <formula>"I"</formula>
    </cfRule>
    <cfRule type="cellIs" dxfId="3045" priority="5900" operator="greaterThan">
      <formula>150</formula>
    </cfRule>
    <cfRule type="cellIs" dxfId="3044" priority="5901" operator="greaterThan">
      <formula>150</formula>
    </cfRule>
  </conditionalFormatting>
  <conditionalFormatting sqref="W22">
    <cfRule type="cellIs" dxfId="3043" priority="5896" operator="equal">
      <formula>"I"</formula>
    </cfRule>
    <cfRule type="cellIs" dxfId="3042" priority="5897" operator="greaterThan">
      <formula>150</formula>
    </cfRule>
    <cfRule type="cellIs" dxfId="3041" priority="5898" operator="greaterThan">
      <formula>150</formula>
    </cfRule>
  </conditionalFormatting>
  <conditionalFormatting sqref="Y23">
    <cfRule type="containsText" dxfId="3040" priority="4874" operator="containsText" text="Corecion urgente">
      <formula>NOT(ISERROR(SEARCH("Corecion urgente",Y23)))</formula>
    </cfRule>
    <cfRule type="containsText" dxfId="3039" priority="4875" operator="containsText" text="No reqiere intervevir">
      <formula>NOT(ISERROR(SEARCH("No reqiere intervevir",Y23)))</formula>
    </cfRule>
    <cfRule type="containsText" dxfId="3038" priority="4876" operator="containsText" text="Mejorar control existente">
      <formula>NOT(ISERROR(SEARCH("Mejorar control existente",Y23)))</formula>
    </cfRule>
    <cfRule type="containsText" dxfId="3037" priority="4877" operator="containsText" text="Adoptar medidas de control">
      <formula>NOT(ISERROR(SEARCH("Adoptar medidas de control",Y23)))</formula>
    </cfRule>
    <cfRule type="containsText" dxfId="3036" priority="4878" operator="containsText" text="Correccion urgente">
      <formula>NOT(ISERROR(SEARCH("Correccion urgente",Y23)))</formula>
    </cfRule>
  </conditionalFormatting>
  <conditionalFormatting sqref="W23">
    <cfRule type="containsText" dxfId="3035" priority="4848" operator="containsText" text="IV">
      <formula>NOT(ISERROR(SEARCH("IV",W23)))</formula>
    </cfRule>
    <cfRule type="containsText" dxfId="3034" priority="4849" operator="containsText" text="III">
      <formula>NOT(ISERROR(SEARCH("III",W23)))</formula>
    </cfRule>
    <cfRule type="containsText" dxfId="3033" priority="4850" operator="containsText" text="II">
      <formula>NOT(ISERROR(SEARCH("II",W23)))</formula>
    </cfRule>
    <cfRule type="containsText" dxfId="3032" priority="4851" operator="containsText" text="II">
      <formula>NOT(ISERROR(SEARCH("II",W23)))</formula>
    </cfRule>
    <cfRule type="containsText" dxfId="3031" priority="4852" operator="containsText" text="I">
      <formula>NOT(ISERROR(SEARCH("I",W23)))</formula>
    </cfRule>
    <cfRule type="containsText" dxfId="3030" priority="4868" stopIfTrue="1" operator="containsText" text="III">
      <formula>NOT(ISERROR(SEARCH("III",W23)))</formula>
    </cfRule>
    <cfRule type="containsText" dxfId="3029" priority="4869" operator="containsText" text="II">
      <formula>NOT(ISERROR(SEARCH("II",W23)))</formula>
    </cfRule>
    <cfRule type="containsText" dxfId="3028" priority="4870" operator="containsText" text="IV">
      <formula>NOT(ISERROR(SEARCH("IV",W23)))</formula>
    </cfRule>
    <cfRule type="containsText" dxfId="3027" priority="4871" operator="containsText" text="III">
      <formula>NOT(ISERROR(SEARCH("III",W23)))</formula>
    </cfRule>
    <cfRule type="containsText" dxfId="3026" priority="4872" operator="containsText" text="III">
      <formula>NOT(ISERROR(SEARCH("III",W23)))</formula>
    </cfRule>
    <cfRule type="containsText" dxfId="3025" priority="4873" operator="containsText" text="I">
      <formula>NOT(ISERROR(SEARCH("I",W23)))</formula>
    </cfRule>
  </conditionalFormatting>
  <conditionalFormatting sqref="W23">
    <cfRule type="cellIs" dxfId="3024" priority="4865" operator="greaterThan">
      <formula>600</formula>
    </cfRule>
    <cfRule type="cellIs" dxfId="3023" priority="4866" operator="lessThan">
      <formula>600</formula>
    </cfRule>
    <cfRule type="cellIs" dxfId="3022" priority="4867" operator="between">
      <formula>4000</formula>
      <formula>600</formula>
    </cfRule>
  </conditionalFormatting>
  <conditionalFormatting sqref="W23">
    <cfRule type="cellIs" dxfId="3021" priority="4862" operator="equal">
      <formula>"I"</formula>
    </cfRule>
    <cfRule type="cellIs" dxfId="3020" priority="4863" operator="greaterThan">
      <formula>150</formula>
    </cfRule>
    <cfRule type="cellIs" dxfId="3019" priority="4864" operator="greaterThan">
      <formula>150</formula>
    </cfRule>
  </conditionalFormatting>
  <conditionalFormatting sqref="W23">
    <cfRule type="cellIs" dxfId="3018" priority="4859" operator="equal">
      <formula>"I"</formula>
    </cfRule>
    <cfRule type="cellIs" dxfId="3017" priority="4860" operator="greaterThan">
      <formula>150</formula>
    </cfRule>
    <cfRule type="cellIs" dxfId="3016" priority="4861" operator="greaterThan">
      <formula>150</formula>
    </cfRule>
  </conditionalFormatting>
  <conditionalFormatting sqref="W23">
    <cfRule type="cellIs" dxfId="3015" priority="4856" operator="equal">
      <formula>"I"</formula>
    </cfRule>
    <cfRule type="cellIs" dxfId="3014" priority="4857" operator="greaterThan">
      <formula>150</formula>
    </cfRule>
    <cfRule type="cellIs" dxfId="3013" priority="4858" operator="greaterThan">
      <formula>150</formula>
    </cfRule>
  </conditionalFormatting>
  <conditionalFormatting sqref="W23">
    <cfRule type="cellIs" dxfId="3012" priority="4853" operator="equal">
      <formula>"I"</formula>
    </cfRule>
    <cfRule type="cellIs" dxfId="3011" priority="4854" operator="greaterThan">
      <formula>150</formula>
    </cfRule>
    <cfRule type="cellIs" dxfId="3010" priority="4855" operator="greaterThan">
      <formula>150</formula>
    </cfRule>
  </conditionalFormatting>
  <conditionalFormatting sqref="AS26:AS27">
    <cfRule type="cellIs" dxfId="3009" priority="3772" operator="greaterThan">
      <formula>600</formula>
    </cfRule>
    <cfRule type="cellIs" dxfId="3008" priority="3773" operator="lessThan">
      <formula>600</formula>
    </cfRule>
    <cfRule type="cellIs" dxfId="3007" priority="3774" operator="between">
      <formula>4000</formula>
      <formula>600</formula>
    </cfRule>
  </conditionalFormatting>
  <conditionalFormatting sqref="AS26:AS27">
    <cfRule type="cellIs" dxfId="3006" priority="3769" operator="equal">
      <formula>"I"</formula>
    </cfRule>
    <cfRule type="cellIs" dxfId="3005" priority="3770" operator="greaterThan">
      <formula>150</formula>
    </cfRule>
    <cfRule type="cellIs" dxfId="3004" priority="3771" operator="greaterThan">
      <formula>150</formula>
    </cfRule>
  </conditionalFormatting>
  <conditionalFormatting sqref="AS26:AS27">
    <cfRule type="cellIs" dxfId="3003" priority="3766" operator="equal">
      <formula>"I"</formula>
    </cfRule>
    <cfRule type="cellIs" dxfId="3002" priority="3767" operator="greaterThan">
      <formula>150</formula>
    </cfRule>
    <cfRule type="cellIs" dxfId="3001" priority="3768" operator="greaterThan">
      <formula>150</formula>
    </cfRule>
  </conditionalFormatting>
  <conditionalFormatting sqref="AS26:AS27">
    <cfRule type="cellIs" dxfId="3000" priority="3763" operator="equal">
      <formula>"I"</formula>
    </cfRule>
    <cfRule type="cellIs" dxfId="2999" priority="3764" operator="greaterThan">
      <formula>150</formula>
    </cfRule>
    <cfRule type="cellIs" dxfId="2998" priority="3765" operator="greaterThan">
      <formula>150</formula>
    </cfRule>
  </conditionalFormatting>
  <conditionalFormatting sqref="AS26:AS27">
    <cfRule type="cellIs" dxfId="2997" priority="3760" operator="equal">
      <formula>"I"</formula>
    </cfRule>
    <cfRule type="cellIs" dxfId="2996" priority="3761" operator="greaterThan">
      <formula>150</formula>
    </cfRule>
    <cfRule type="cellIs" dxfId="2995" priority="3762" operator="greaterThan">
      <formula>150</formula>
    </cfRule>
  </conditionalFormatting>
  <conditionalFormatting sqref="AU26:AU27">
    <cfRule type="containsText" dxfId="2994" priority="3781" operator="containsText" text="Corecion urgente">
      <formula>NOT(ISERROR(SEARCH("Corecion urgente",AU26)))</formula>
    </cfRule>
    <cfRule type="containsText" dxfId="2993" priority="3782" operator="containsText" text="No reqiere intervevir">
      <formula>NOT(ISERROR(SEARCH("No reqiere intervevir",AU26)))</formula>
    </cfRule>
    <cfRule type="containsText" dxfId="2992" priority="3783" operator="containsText" text="Mejorar control existente">
      <formula>NOT(ISERROR(SEARCH("Mejorar control existente",AU26)))</formula>
    </cfRule>
    <cfRule type="containsText" dxfId="2991" priority="3784" operator="containsText" text="Adoptar medidas de control">
      <formula>NOT(ISERROR(SEARCH("Adoptar medidas de control",AU26)))</formula>
    </cfRule>
    <cfRule type="containsText" dxfId="2990" priority="3785" operator="containsText" text="Correccion urgente">
      <formula>NOT(ISERROR(SEARCH("Correccion urgente",AU26)))</formula>
    </cfRule>
  </conditionalFormatting>
  <conditionalFormatting sqref="AS26:AS27">
    <cfRule type="containsText" dxfId="2989" priority="3755" operator="containsText" text="IV">
      <formula>NOT(ISERROR(SEARCH("IV",AS26)))</formula>
    </cfRule>
    <cfRule type="containsText" dxfId="2988" priority="3756" operator="containsText" text="III">
      <formula>NOT(ISERROR(SEARCH("III",AS26)))</formula>
    </cfRule>
    <cfRule type="containsText" dxfId="2987" priority="3757" operator="containsText" text="II">
      <formula>NOT(ISERROR(SEARCH("II",AS26)))</formula>
    </cfRule>
    <cfRule type="containsText" dxfId="2986" priority="3758" operator="containsText" text="II">
      <formula>NOT(ISERROR(SEARCH("II",AS26)))</formula>
    </cfRule>
    <cfRule type="containsText" dxfId="2985" priority="3759" operator="containsText" text="I">
      <formula>NOT(ISERROR(SEARCH("I",AS26)))</formula>
    </cfRule>
    <cfRule type="containsText" dxfId="2984" priority="3775" stopIfTrue="1" operator="containsText" text="III">
      <formula>NOT(ISERROR(SEARCH("III",AS26)))</formula>
    </cfRule>
    <cfRule type="containsText" dxfId="2983" priority="3776" operator="containsText" text="II">
      <formula>NOT(ISERROR(SEARCH("II",AS26)))</formula>
    </cfRule>
    <cfRule type="containsText" dxfId="2982" priority="3777" operator="containsText" text="IV">
      <formula>NOT(ISERROR(SEARCH("IV",AS26)))</formula>
    </cfRule>
    <cfRule type="containsText" dxfId="2981" priority="3778" operator="containsText" text="III">
      <formula>NOT(ISERROR(SEARCH("III",AS26)))</formula>
    </cfRule>
    <cfRule type="containsText" dxfId="2980" priority="3779" operator="containsText" text="III">
      <formula>NOT(ISERROR(SEARCH("III",AS26)))</formula>
    </cfRule>
    <cfRule type="containsText" dxfId="2979" priority="3780" operator="containsText" text="I">
      <formula>NOT(ISERROR(SEARCH("I",AS26)))</formula>
    </cfRule>
  </conditionalFormatting>
  <conditionalFormatting sqref="AS29">
    <cfRule type="cellIs" dxfId="2978" priority="3736" operator="greaterThan">
      <formula>600</formula>
    </cfRule>
    <cfRule type="cellIs" dxfId="2977" priority="3737" operator="lessThan">
      <formula>600</formula>
    </cfRule>
    <cfRule type="cellIs" dxfId="2976" priority="3738" operator="between">
      <formula>4000</formula>
      <formula>600</formula>
    </cfRule>
  </conditionalFormatting>
  <conditionalFormatting sqref="AS29">
    <cfRule type="cellIs" dxfId="2975" priority="3733" operator="equal">
      <formula>"I"</formula>
    </cfRule>
    <cfRule type="cellIs" dxfId="2974" priority="3734" operator="greaterThan">
      <formula>150</formula>
    </cfRule>
    <cfRule type="cellIs" dxfId="2973" priority="3735" operator="greaterThan">
      <formula>150</formula>
    </cfRule>
  </conditionalFormatting>
  <conditionalFormatting sqref="AS29">
    <cfRule type="cellIs" dxfId="2972" priority="3730" operator="equal">
      <formula>"I"</formula>
    </cfRule>
    <cfRule type="cellIs" dxfId="2971" priority="3731" operator="greaterThan">
      <formula>150</formula>
    </cfRule>
    <cfRule type="cellIs" dxfId="2970" priority="3732" operator="greaterThan">
      <formula>150</formula>
    </cfRule>
  </conditionalFormatting>
  <conditionalFormatting sqref="AS29">
    <cfRule type="cellIs" dxfId="2969" priority="3727" operator="equal">
      <formula>"I"</formula>
    </cfRule>
    <cfRule type="cellIs" dxfId="2968" priority="3728" operator="greaterThan">
      <formula>150</formula>
    </cfRule>
    <cfRule type="cellIs" dxfId="2967" priority="3729" operator="greaterThan">
      <formula>150</formula>
    </cfRule>
  </conditionalFormatting>
  <conditionalFormatting sqref="AS29">
    <cfRule type="cellIs" dxfId="2966" priority="3724" operator="equal">
      <formula>"I"</formula>
    </cfRule>
    <cfRule type="cellIs" dxfId="2965" priority="3725" operator="greaterThan">
      <formula>150</formula>
    </cfRule>
    <cfRule type="cellIs" dxfId="2964" priority="3726" operator="greaterThan">
      <formula>150</formula>
    </cfRule>
  </conditionalFormatting>
  <conditionalFormatting sqref="AU29">
    <cfRule type="containsText" dxfId="2963" priority="3745" operator="containsText" text="Corecion urgente">
      <formula>NOT(ISERROR(SEARCH("Corecion urgente",AU29)))</formula>
    </cfRule>
    <cfRule type="containsText" dxfId="2962" priority="3746" operator="containsText" text="No reqiere intervevir">
      <formula>NOT(ISERROR(SEARCH("No reqiere intervevir",AU29)))</formula>
    </cfRule>
    <cfRule type="containsText" dxfId="2961" priority="3747" operator="containsText" text="Mejorar control existente">
      <formula>NOT(ISERROR(SEARCH("Mejorar control existente",AU29)))</formula>
    </cfRule>
    <cfRule type="containsText" dxfId="2960" priority="3748" operator="containsText" text="Adoptar medidas de control">
      <formula>NOT(ISERROR(SEARCH("Adoptar medidas de control",AU29)))</formula>
    </cfRule>
    <cfRule type="containsText" dxfId="2959" priority="3749" operator="containsText" text="Correccion urgente">
      <formula>NOT(ISERROR(SEARCH("Correccion urgente",AU29)))</formula>
    </cfRule>
  </conditionalFormatting>
  <conditionalFormatting sqref="AS29">
    <cfRule type="containsText" dxfId="2958" priority="3719" operator="containsText" text="IV">
      <formula>NOT(ISERROR(SEARCH("IV",AS29)))</formula>
    </cfRule>
    <cfRule type="containsText" dxfId="2957" priority="3720" operator="containsText" text="III">
      <formula>NOT(ISERROR(SEARCH("III",AS29)))</formula>
    </cfRule>
    <cfRule type="containsText" dxfId="2956" priority="3721" operator="containsText" text="II">
      <formula>NOT(ISERROR(SEARCH("II",AS29)))</formula>
    </cfRule>
    <cfRule type="containsText" dxfId="2955" priority="3722" operator="containsText" text="II">
      <formula>NOT(ISERROR(SEARCH("II",AS29)))</formula>
    </cfRule>
    <cfRule type="containsText" dxfId="2954" priority="3723" operator="containsText" text="I">
      <formula>NOT(ISERROR(SEARCH("I",AS29)))</formula>
    </cfRule>
    <cfRule type="containsText" dxfId="2953" priority="3739" stopIfTrue="1" operator="containsText" text="III">
      <formula>NOT(ISERROR(SEARCH("III",AS29)))</formula>
    </cfRule>
    <cfRule type="containsText" dxfId="2952" priority="3740" operator="containsText" text="II">
      <formula>NOT(ISERROR(SEARCH("II",AS29)))</formula>
    </cfRule>
    <cfRule type="containsText" dxfId="2951" priority="3741" operator="containsText" text="IV">
      <formula>NOT(ISERROR(SEARCH("IV",AS29)))</formula>
    </cfRule>
    <cfRule type="containsText" dxfId="2950" priority="3742" operator="containsText" text="III">
      <formula>NOT(ISERROR(SEARCH("III",AS29)))</formula>
    </cfRule>
    <cfRule type="containsText" dxfId="2949" priority="3743" operator="containsText" text="III">
      <formula>NOT(ISERROR(SEARCH("III",AS29)))</formula>
    </cfRule>
    <cfRule type="containsText" dxfId="2948" priority="3744" operator="containsText" text="I">
      <formula>NOT(ISERROR(SEARCH("I",AS29)))</formula>
    </cfRule>
  </conditionalFormatting>
  <conditionalFormatting sqref="AP29">
    <cfRule type="containsText" dxfId="2947" priority="3714" operator="containsText" text="Muy Alto">
      <formula>NOT(ISERROR(SEARCH("Muy Alto",AP29)))</formula>
    </cfRule>
    <cfRule type="containsText" dxfId="2946" priority="3715" operator="containsText" text="Bajo">
      <formula>NOT(ISERROR(SEARCH("Bajo",AP29)))</formula>
    </cfRule>
    <cfRule type="containsText" dxfId="2945" priority="3716" operator="containsText" text="Medio">
      <formula>NOT(ISERROR(SEARCH("Medio",AP29)))</formula>
    </cfRule>
    <cfRule type="containsText" dxfId="2944" priority="3717" operator="containsText" text="Alto">
      <formula>NOT(ISERROR(SEARCH("Alto",AP29)))</formula>
    </cfRule>
    <cfRule type="containsText" dxfId="2943" priority="3718" operator="containsText" text="Muy Alto">
      <formula>NOT(ISERROR(SEARCH("Muy Alto",AP29)))</formula>
    </cfRule>
  </conditionalFormatting>
  <conditionalFormatting sqref="AP25">
    <cfRule type="containsText" dxfId="2942" priority="3678" operator="containsText" text="Muy Alto">
      <formula>NOT(ISERROR(SEARCH("Muy Alto",AP25)))</formula>
    </cfRule>
    <cfRule type="containsText" dxfId="2941" priority="3679" operator="containsText" text="Bajo">
      <formula>NOT(ISERROR(SEARCH("Bajo",AP25)))</formula>
    </cfRule>
    <cfRule type="containsText" dxfId="2940" priority="3680" operator="containsText" text="Medio">
      <formula>NOT(ISERROR(SEARCH("Medio",AP25)))</formula>
    </cfRule>
    <cfRule type="containsText" dxfId="2939" priority="3681" operator="containsText" text="Alto">
      <formula>NOT(ISERROR(SEARCH("Alto",AP25)))</formula>
    </cfRule>
    <cfRule type="containsText" dxfId="2938" priority="3682" operator="containsText" text="Muy Alto">
      <formula>NOT(ISERROR(SEARCH("Muy Alto",AP25)))</formula>
    </cfRule>
  </conditionalFormatting>
  <conditionalFormatting sqref="AU46">
    <cfRule type="containsText" dxfId="2937" priority="3601" operator="containsText" text="Corecion urgente">
      <formula>NOT(ISERROR(SEARCH("Corecion urgente",AU46)))</formula>
    </cfRule>
    <cfRule type="containsText" dxfId="2936" priority="3602" operator="containsText" text="No reqiere intervevir">
      <formula>NOT(ISERROR(SEARCH("No reqiere intervevir",AU46)))</formula>
    </cfRule>
    <cfRule type="containsText" dxfId="2935" priority="3603" operator="containsText" text="Mejorar control existente">
      <formula>NOT(ISERROR(SEARCH("Mejorar control existente",AU46)))</formula>
    </cfRule>
    <cfRule type="containsText" dxfId="2934" priority="3604" operator="containsText" text="Adoptar medidas de control">
      <formula>NOT(ISERROR(SEARCH("Adoptar medidas de control",AU46)))</formula>
    </cfRule>
    <cfRule type="containsText" dxfId="2933" priority="3605" operator="containsText" text="Correccion urgente">
      <formula>NOT(ISERROR(SEARCH("Correccion urgente",AU46)))</formula>
    </cfRule>
  </conditionalFormatting>
  <conditionalFormatting sqref="AS46">
    <cfRule type="containsText" dxfId="2932" priority="3575" operator="containsText" text="IV">
      <formula>NOT(ISERROR(SEARCH("IV",AS46)))</formula>
    </cfRule>
    <cfRule type="containsText" dxfId="2931" priority="3576" operator="containsText" text="III">
      <formula>NOT(ISERROR(SEARCH("III",AS46)))</formula>
    </cfRule>
    <cfRule type="containsText" dxfId="2930" priority="3577" operator="containsText" text="II">
      <formula>NOT(ISERROR(SEARCH("II",AS46)))</formula>
    </cfRule>
    <cfRule type="containsText" dxfId="2929" priority="3578" operator="containsText" text="II">
      <formula>NOT(ISERROR(SEARCH("II",AS46)))</formula>
    </cfRule>
    <cfRule type="containsText" dxfId="2928" priority="3579" operator="containsText" text="I">
      <formula>NOT(ISERROR(SEARCH("I",AS46)))</formula>
    </cfRule>
    <cfRule type="containsText" dxfId="2927" priority="3595" stopIfTrue="1" operator="containsText" text="III">
      <formula>NOT(ISERROR(SEARCH("III",AS46)))</formula>
    </cfRule>
    <cfRule type="containsText" dxfId="2926" priority="3596" operator="containsText" text="II">
      <formula>NOT(ISERROR(SEARCH("II",AS46)))</formula>
    </cfRule>
    <cfRule type="containsText" dxfId="2925" priority="3597" operator="containsText" text="IV">
      <formula>NOT(ISERROR(SEARCH("IV",AS46)))</formula>
    </cfRule>
    <cfRule type="containsText" dxfId="2924" priority="3598" operator="containsText" text="III">
      <formula>NOT(ISERROR(SEARCH("III",AS46)))</formula>
    </cfRule>
    <cfRule type="containsText" dxfId="2923" priority="3599" operator="containsText" text="III">
      <formula>NOT(ISERROR(SEARCH("III",AS46)))</formula>
    </cfRule>
    <cfRule type="containsText" dxfId="2922" priority="3600" operator="containsText" text="I">
      <formula>NOT(ISERROR(SEARCH("I",AS46)))</formula>
    </cfRule>
  </conditionalFormatting>
  <conditionalFormatting sqref="AS46">
    <cfRule type="cellIs" dxfId="2921" priority="3592" operator="greaterThan">
      <formula>600</formula>
    </cfRule>
    <cfRule type="cellIs" dxfId="2920" priority="3593" operator="lessThan">
      <formula>600</formula>
    </cfRule>
    <cfRule type="cellIs" dxfId="2919" priority="3594" operator="between">
      <formula>4000</formula>
      <formula>600</formula>
    </cfRule>
  </conditionalFormatting>
  <conditionalFormatting sqref="AS46">
    <cfRule type="cellIs" dxfId="2918" priority="3589" operator="equal">
      <formula>"I"</formula>
    </cfRule>
    <cfRule type="cellIs" dxfId="2917" priority="3590" operator="greaterThan">
      <formula>150</formula>
    </cfRule>
    <cfRule type="cellIs" dxfId="2916" priority="3591" operator="greaterThan">
      <formula>150</formula>
    </cfRule>
  </conditionalFormatting>
  <conditionalFormatting sqref="AS46">
    <cfRule type="cellIs" dxfId="2915" priority="3586" operator="equal">
      <formula>"I"</formula>
    </cfRule>
    <cfRule type="cellIs" dxfId="2914" priority="3587" operator="greaterThan">
      <formula>150</formula>
    </cfRule>
    <cfRule type="cellIs" dxfId="2913" priority="3588" operator="greaterThan">
      <formula>150</formula>
    </cfRule>
  </conditionalFormatting>
  <conditionalFormatting sqref="AS46">
    <cfRule type="cellIs" dxfId="2912" priority="3583" operator="equal">
      <formula>"I"</formula>
    </cfRule>
    <cfRule type="cellIs" dxfId="2911" priority="3584" operator="greaterThan">
      <formula>150</formula>
    </cfRule>
    <cfRule type="cellIs" dxfId="2910" priority="3585" operator="greaterThan">
      <formula>150</formula>
    </cfRule>
  </conditionalFormatting>
  <conditionalFormatting sqref="AS46">
    <cfRule type="cellIs" dxfId="2909" priority="3580" operator="equal">
      <formula>"I"</formula>
    </cfRule>
    <cfRule type="cellIs" dxfId="2908" priority="3581" operator="greaterThan">
      <formula>150</formula>
    </cfRule>
    <cfRule type="cellIs" dxfId="2907" priority="3582" operator="greaterThan">
      <formula>150</formula>
    </cfRule>
  </conditionalFormatting>
  <conditionalFormatting sqref="AP46">
    <cfRule type="containsText" dxfId="2906" priority="3570" operator="containsText" text="Muy Alto">
      <formula>NOT(ISERROR(SEARCH("Muy Alto",AP46)))</formula>
    </cfRule>
    <cfRule type="containsText" dxfId="2905" priority="3571" operator="containsText" text="Bajo">
      <formula>NOT(ISERROR(SEARCH("Bajo",AP46)))</formula>
    </cfRule>
    <cfRule type="containsText" dxfId="2904" priority="3572" operator="containsText" text="Medio">
      <formula>NOT(ISERROR(SEARCH("Medio",AP46)))</formula>
    </cfRule>
    <cfRule type="containsText" dxfId="2903" priority="3573" operator="containsText" text="Alto">
      <formula>NOT(ISERROR(SEARCH("Alto",AP46)))</formula>
    </cfRule>
    <cfRule type="containsText" dxfId="2902" priority="3574" operator="containsText" text="Muy Alto">
      <formula>NOT(ISERROR(SEARCH("Muy Alto",AP46)))</formula>
    </cfRule>
  </conditionalFormatting>
  <conditionalFormatting sqref="AU25">
    <cfRule type="containsText" dxfId="2901" priority="3709" operator="containsText" text="Corecion urgente">
      <formula>NOT(ISERROR(SEARCH("Corecion urgente",AU25)))</formula>
    </cfRule>
    <cfRule type="containsText" dxfId="2900" priority="3710" operator="containsText" text="No reqiere intervevir">
      <formula>NOT(ISERROR(SEARCH("No reqiere intervevir",AU25)))</formula>
    </cfRule>
    <cfRule type="containsText" dxfId="2899" priority="3711" operator="containsText" text="Mejorar control existente">
      <formula>NOT(ISERROR(SEARCH("Mejorar control existente",AU25)))</formula>
    </cfRule>
    <cfRule type="containsText" dxfId="2898" priority="3712" operator="containsText" text="Adoptar medidas de control">
      <formula>NOT(ISERROR(SEARCH("Adoptar medidas de control",AU25)))</formula>
    </cfRule>
    <cfRule type="containsText" dxfId="2897" priority="3713" operator="containsText" text="Correccion urgente">
      <formula>NOT(ISERROR(SEARCH("Correccion urgente",AU25)))</formula>
    </cfRule>
  </conditionalFormatting>
  <conditionalFormatting sqref="AS25">
    <cfRule type="containsText" dxfId="2896" priority="3683" operator="containsText" text="IV">
      <formula>NOT(ISERROR(SEARCH("IV",AS25)))</formula>
    </cfRule>
    <cfRule type="containsText" dxfId="2895" priority="3684" operator="containsText" text="III">
      <formula>NOT(ISERROR(SEARCH("III",AS25)))</formula>
    </cfRule>
    <cfRule type="containsText" dxfId="2894" priority="3685" operator="containsText" text="II">
      <formula>NOT(ISERROR(SEARCH("II",AS25)))</formula>
    </cfRule>
    <cfRule type="containsText" dxfId="2893" priority="3686" operator="containsText" text="II">
      <formula>NOT(ISERROR(SEARCH("II",AS25)))</formula>
    </cfRule>
    <cfRule type="containsText" dxfId="2892" priority="3687" operator="containsText" text="I">
      <formula>NOT(ISERROR(SEARCH("I",AS25)))</formula>
    </cfRule>
    <cfRule type="containsText" dxfId="2891" priority="3703" stopIfTrue="1" operator="containsText" text="III">
      <formula>NOT(ISERROR(SEARCH("III",AS25)))</formula>
    </cfRule>
    <cfRule type="containsText" dxfId="2890" priority="3704" operator="containsText" text="II">
      <formula>NOT(ISERROR(SEARCH("II",AS25)))</formula>
    </cfRule>
    <cfRule type="containsText" dxfId="2889" priority="3705" operator="containsText" text="IV">
      <formula>NOT(ISERROR(SEARCH("IV",AS25)))</formula>
    </cfRule>
    <cfRule type="containsText" dxfId="2888" priority="3706" operator="containsText" text="III">
      <formula>NOT(ISERROR(SEARCH("III",AS25)))</formula>
    </cfRule>
    <cfRule type="containsText" dxfId="2887" priority="3707" operator="containsText" text="III">
      <formula>NOT(ISERROR(SEARCH("III",AS25)))</formula>
    </cfRule>
    <cfRule type="containsText" dxfId="2886" priority="3708" operator="containsText" text="I">
      <formula>NOT(ISERROR(SEARCH("I",AS25)))</formula>
    </cfRule>
  </conditionalFormatting>
  <conditionalFormatting sqref="AS25">
    <cfRule type="cellIs" dxfId="2885" priority="3700" operator="greaterThan">
      <formula>600</formula>
    </cfRule>
    <cfRule type="cellIs" dxfId="2884" priority="3701" operator="lessThan">
      <formula>600</formula>
    </cfRule>
    <cfRule type="cellIs" dxfId="2883" priority="3702" operator="between">
      <formula>4000</formula>
      <formula>600</formula>
    </cfRule>
  </conditionalFormatting>
  <conditionalFormatting sqref="AS25">
    <cfRule type="cellIs" dxfId="2882" priority="3697" operator="equal">
      <formula>"I"</formula>
    </cfRule>
    <cfRule type="cellIs" dxfId="2881" priority="3698" operator="greaterThan">
      <formula>150</formula>
    </cfRule>
    <cfRule type="cellIs" dxfId="2880" priority="3699" operator="greaterThan">
      <formula>150</formula>
    </cfRule>
  </conditionalFormatting>
  <conditionalFormatting sqref="AS25">
    <cfRule type="cellIs" dxfId="2879" priority="3694" operator="equal">
      <formula>"I"</formula>
    </cfRule>
    <cfRule type="cellIs" dxfId="2878" priority="3695" operator="greaterThan">
      <formula>150</formula>
    </cfRule>
    <cfRule type="cellIs" dxfId="2877" priority="3696" operator="greaterThan">
      <formula>150</formula>
    </cfRule>
  </conditionalFormatting>
  <conditionalFormatting sqref="AS25">
    <cfRule type="cellIs" dxfId="2876" priority="3691" operator="equal">
      <formula>"I"</formula>
    </cfRule>
    <cfRule type="cellIs" dxfId="2875" priority="3692" operator="greaterThan">
      <formula>150</formula>
    </cfRule>
    <cfRule type="cellIs" dxfId="2874" priority="3693" operator="greaterThan">
      <formula>150</formula>
    </cfRule>
  </conditionalFormatting>
  <conditionalFormatting sqref="AS25">
    <cfRule type="cellIs" dxfId="2873" priority="3688" operator="equal">
      <formula>"I"</formula>
    </cfRule>
    <cfRule type="cellIs" dxfId="2872" priority="3689" operator="greaterThan">
      <formula>150</formula>
    </cfRule>
    <cfRule type="cellIs" dxfId="2871" priority="3690" operator="greaterThan">
      <formula>150</formula>
    </cfRule>
  </conditionalFormatting>
  <conditionalFormatting sqref="AU24">
    <cfRule type="containsText" dxfId="2870" priority="3673" operator="containsText" text="Corecion urgente">
      <formula>NOT(ISERROR(SEARCH("Corecion urgente",AU24)))</formula>
    </cfRule>
    <cfRule type="containsText" dxfId="2869" priority="3674" operator="containsText" text="No reqiere intervevir">
      <formula>NOT(ISERROR(SEARCH("No reqiere intervevir",AU24)))</formula>
    </cfRule>
    <cfRule type="containsText" dxfId="2868" priority="3675" operator="containsText" text="Mejorar control existente">
      <formula>NOT(ISERROR(SEARCH("Mejorar control existente",AU24)))</formula>
    </cfRule>
    <cfRule type="containsText" dxfId="2867" priority="3676" operator="containsText" text="Adoptar medidas de control">
      <formula>NOT(ISERROR(SEARCH("Adoptar medidas de control",AU24)))</formula>
    </cfRule>
    <cfRule type="containsText" dxfId="2866" priority="3677" operator="containsText" text="Correccion urgente">
      <formula>NOT(ISERROR(SEARCH("Correccion urgente",AU24)))</formula>
    </cfRule>
  </conditionalFormatting>
  <conditionalFormatting sqref="AS24">
    <cfRule type="containsText" dxfId="2865" priority="3647" operator="containsText" text="IV">
      <formula>NOT(ISERROR(SEARCH("IV",AS24)))</formula>
    </cfRule>
    <cfRule type="containsText" dxfId="2864" priority="3648" operator="containsText" text="III">
      <formula>NOT(ISERROR(SEARCH("III",AS24)))</formula>
    </cfRule>
    <cfRule type="containsText" dxfId="2863" priority="3649" operator="containsText" text="II">
      <formula>NOT(ISERROR(SEARCH("II",AS24)))</formula>
    </cfRule>
    <cfRule type="containsText" dxfId="2862" priority="3650" operator="containsText" text="II">
      <formula>NOT(ISERROR(SEARCH("II",AS24)))</formula>
    </cfRule>
    <cfRule type="containsText" dxfId="2861" priority="3651" operator="containsText" text="I">
      <formula>NOT(ISERROR(SEARCH("I",AS24)))</formula>
    </cfRule>
    <cfRule type="containsText" dxfId="2860" priority="3667" stopIfTrue="1" operator="containsText" text="III">
      <formula>NOT(ISERROR(SEARCH("III",AS24)))</formula>
    </cfRule>
    <cfRule type="containsText" dxfId="2859" priority="3668" operator="containsText" text="II">
      <formula>NOT(ISERROR(SEARCH("II",AS24)))</formula>
    </cfRule>
    <cfRule type="containsText" dxfId="2858" priority="3669" operator="containsText" text="IV">
      <formula>NOT(ISERROR(SEARCH("IV",AS24)))</formula>
    </cfRule>
    <cfRule type="containsText" dxfId="2857" priority="3670" operator="containsText" text="III">
      <formula>NOT(ISERROR(SEARCH("III",AS24)))</formula>
    </cfRule>
    <cfRule type="containsText" dxfId="2856" priority="3671" operator="containsText" text="III">
      <formula>NOT(ISERROR(SEARCH("III",AS24)))</formula>
    </cfRule>
    <cfRule type="containsText" dxfId="2855" priority="3672" operator="containsText" text="I">
      <formula>NOT(ISERROR(SEARCH("I",AS24)))</formula>
    </cfRule>
  </conditionalFormatting>
  <conditionalFormatting sqref="AS24">
    <cfRule type="cellIs" dxfId="2854" priority="3664" operator="greaterThan">
      <formula>600</formula>
    </cfRule>
    <cfRule type="cellIs" dxfId="2853" priority="3665" operator="lessThan">
      <formula>600</formula>
    </cfRule>
    <cfRule type="cellIs" dxfId="2852" priority="3666" operator="between">
      <formula>4000</formula>
      <formula>600</formula>
    </cfRule>
  </conditionalFormatting>
  <conditionalFormatting sqref="AS24">
    <cfRule type="cellIs" dxfId="2851" priority="3661" operator="equal">
      <formula>"I"</formula>
    </cfRule>
    <cfRule type="cellIs" dxfId="2850" priority="3662" operator="greaterThan">
      <formula>150</formula>
    </cfRule>
    <cfRule type="cellIs" dxfId="2849" priority="3663" operator="greaterThan">
      <formula>150</formula>
    </cfRule>
  </conditionalFormatting>
  <conditionalFormatting sqref="AS24">
    <cfRule type="cellIs" dxfId="2848" priority="3658" operator="equal">
      <formula>"I"</formula>
    </cfRule>
    <cfRule type="cellIs" dxfId="2847" priority="3659" operator="greaterThan">
      <formula>150</formula>
    </cfRule>
    <cfRule type="cellIs" dxfId="2846" priority="3660" operator="greaterThan">
      <formula>150</formula>
    </cfRule>
  </conditionalFormatting>
  <conditionalFormatting sqref="AS24">
    <cfRule type="cellIs" dxfId="2845" priority="3655" operator="equal">
      <formula>"I"</formula>
    </cfRule>
    <cfRule type="cellIs" dxfId="2844" priority="3656" operator="greaterThan">
      <formula>150</formula>
    </cfRule>
    <cfRule type="cellIs" dxfId="2843" priority="3657" operator="greaterThan">
      <formula>150</formula>
    </cfRule>
  </conditionalFormatting>
  <conditionalFormatting sqref="AS24">
    <cfRule type="cellIs" dxfId="2842" priority="3652" operator="equal">
      <formula>"I"</formula>
    </cfRule>
    <cfRule type="cellIs" dxfId="2841" priority="3653" operator="greaterThan">
      <formula>150</formula>
    </cfRule>
    <cfRule type="cellIs" dxfId="2840" priority="3654" operator="greaterThan">
      <formula>150</formula>
    </cfRule>
  </conditionalFormatting>
  <conditionalFormatting sqref="AP24">
    <cfRule type="containsText" dxfId="2839" priority="3642" operator="containsText" text="Muy Alto">
      <formula>NOT(ISERROR(SEARCH("Muy Alto",AP24)))</formula>
    </cfRule>
    <cfRule type="containsText" dxfId="2838" priority="3643" operator="containsText" text="Bajo">
      <formula>NOT(ISERROR(SEARCH("Bajo",AP24)))</formula>
    </cfRule>
    <cfRule type="containsText" dxfId="2837" priority="3644" operator="containsText" text="Medio">
      <formula>NOT(ISERROR(SEARCH("Medio",AP24)))</formula>
    </cfRule>
    <cfRule type="containsText" dxfId="2836" priority="3645" operator="containsText" text="Alto">
      <formula>NOT(ISERROR(SEARCH("Alto",AP24)))</formula>
    </cfRule>
    <cfRule type="containsText" dxfId="2835" priority="3646" operator="containsText" text="Muy Alto">
      <formula>NOT(ISERROR(SEARCH("Muy Alto",AP24)))</formula>
    </cfRule>
  </conditionalFormatting>
  <conditionalFormatting sqref="AU48">
    <cfRule type="containsText" dxfId="2834" priority="3637" operator="containsText" text="Corecion urgente">
      <formula>NOT(ISERROR(SEARCH("Corecion urgente",AU48)))</formula>
    </cfRule>
    <cfRule type="containsText" dxfId="2833" priority="3638" operator="containsText" text="No reqiere intervevir">
      <formula>NOT(ISERROR(SEARCH("No reqiere intervevir",AU48)))</formula>
    </cfRule>
    <cfRule type="containsText" dxfId="2832" priority="3639" operator="containsText" text="Mejorar control existente">
      <formula>NOT(ISERROR(SEARCH("Mejorar control existente",AU48)))</formula>
    </cfRule>
    <cfRule type="containsText" dxfId="2831" priority="3640" operator="containsText" text="Adoptar medidas de control">
      <formula>NOT(ISERROR(SEARCH("Adoptar medidas de control",AU48)))</formula>
    </cfRule>
    <cfRule type="containsText" dxfId="2830" priority="3641" operator="containsText" text="Correccion urgente">
      <formula>NOT(ISERROR(SEARCH("Correccion urgente",AU48)))</formula>
    </cfRule>
  </conditionalFormatting>
  <conditionalFormatting sqref="AS48">
    <cfRule type="containsText" dxfId="2829" priority="3611" operator="containsText" text="IV">
      <formula>NOT(ISERROR(SEARCH("IV",AS48)))</formula>
    </cfRule>
    <cfRule type="containsText" dxfId="2828" priority="3612" operator="containsText" text="III">
      <formula>NOT(ISERROR(SEARCH("III",AS48)))</formula>
    </cfRule>
    <cfRule type="containsText" dxfId="2827" priority="3613" operator="containsText" text="II">
      <formula>NOT(ISERROR(SEARCH("II",AS48)))</formula>
    </cfRule>
    <cfRule type="containsText" dxfId="2826" priority="3614" operator="containsText" text="II">
      <formula>NOT(ISERROR(SEARCH("II",AS48)))</formula>
    </cfRule>
    <cfRule type="containsText" dxfId="2825" priority="3615" operator="containsText" text="I">
      <formula>NOT(ISERROR(SEARCH("I",AS48)))</formula>
    </cfRule>
    <cfRule type="containsText" dxfId="2824" priority="3631" stopIfTrue="1" operator="containsText" text="III">
      <formula>NOT(ISERROR(SEARCH("III",AS48)))</formula>
    </cfRule>
    <cfRule type="containsText" dxfId="2823" priority="3632" operator="containsText" text="II">
      <formula>NOT(ISERROR(SEARCH("II",AS48)))</formula>
    </cfRule>
    <cfRule type="containsText" dxfId="2822" priority="3633" operator="containsText" text="IV">
      <formula>NOT(ISERROR(SEARCH("IV",AS48)))</formula>
    </cfRule>
    <cfRule type="containsText" dxfId="2821" priority="3634" operator="containsText" text="III">
      <formula>NOT(ISERROR(SEARCH("III",AS48)))</formula>
    </cfRule>
    <cfRule type="containsText" dxfId="2820" priority="3635" operator="containsText" text="III">
      <formula>NOT(ISERROR(SEARCH("III",AS48)))</formula>
    </cfRule>
    <cfRule type="containsText" dxfId="2819" priority="3636" operator="containsText" text="I">
      <formula>NOT(ISERROR(SEARCH("I",AS48)))</formula>
    </cfRule>
  </conditionalFormatting>
  <conditionalFormatting sqref="AS48">
    <cfRule type="cellIs" dxfId="2818" priority="3628" operator="greaterThan">
      <formula>600</formula>
    </cfRule>
    <cfRule type="cellIs" dxfId="2817" priority="3629" operator="lessThan">
      <formula>600</formula>
    </cfRule>
    <cfRule type="cellIs" dxfId="2816" priority="3630" operator="between">
      <formula>4000</formula>
      <formula>600</formula>
    </cfRule>
  </conditionalFormatting>
  <conditionalFormatting sqref="AS48">
    <cfRule type="cellIs" dxfId="2815" priority="3625" operator="equal">
      <formula>"I"</formula>
    </cfRule>
    <cfRule type="cellIs" dxfId="2814" priority="3626" operator="greaterThan">
      <formula>150</formula>
    </cfRule>
    <cfRule type="cellIs" dxfId="2813" priority="3627" operator="greaterThan">
      <formula>150</formula>
    </cfRule>
  </conditionalFormatting>
  <conditionalFormatting sqref="AS48">
    <cfRule type="cellIs" dxfId="2812" priority="3622" operator="equal">
      <formula>"I"</formula>
    </cfRule>
    <cfRule type="cellIs" dxfId="2811" priority="3623" operator="greaterThan">
      <formula>150</formula>
    </cfRule>
    <cfRule type="cellIs" dxfId="2810" priority="3624" operator="greaterThan">
      <formula>150</formula>
    </cfRule>
  </conditionalFormatting>
  <conditionalFormatting sqref="AS48">
    <cfRule type="cellIs" dxfId="2809" priority="3619" operator="equal">
      <formula>"I"</formula>
    </cfRule>
    <cfRule type="cellIs" dxfId="2808" priority="3620" operator="greaterThan">
      <formula>150</formula>
    </cfRule>
    <cfRule type="cellIs" dxfId="2807" priority="3621" operator="greaterThan">
      <formula>150</formula>
    </cfRule>
  </conditionalFormatting>
  <conditionalFormatting sqref="AS48">
    <cfRule type="cellIs" dxfId="2806" priority="3616" operator="equal">
      <formula>"I"</formula>
    </cfRule>
    <cfRule type="cellIs" dxfId="2805" priority="3617" operator="greaterThan">
      <formula>150</formula>
    </cfRule>
    <cfRule type="cellIs" dxfId="2804" priority="3618" operator="greaterThan">
      <formula>150</formula>
    </cfRule>
  </conditionalFormatting>
  <conditionalFormatting sqref="AP48">
    <cfRule type="containsText" dxfId="2803" priority="3606" operator="containsText" text="Muy Alto">
      <formula>NOT(ISERROR(SEARCH("Muy Alto",AP48)))</formula>
    </cfRule>
    <cfRule type="containsText" dxfId="2802" priority="3607" operator="containsText" text="Bajo">
      <formula>NOT(ISERROR(SEARCH("Bajo",AP48)))</formula>
    </cfRule>
    <cfRule type="containsText" dxfId="2801" priority="3608" operator="containsText" text="Medio">
      <formula>NOT(ISERROR(SEARCH("Medio",AP48)))</formula>
    </cfRule>
    <cfRule type="containsText" dxfId="2800" priority="3609" operator="containsText" text="Alto">
      <formula>NOT(ISERROR(SEARCH("Alto",AP48)))</formula>
    </cfRule>
    <cfRule type="containsText" dxfId="2799" priority="3610" operator="containsText" text="Muy Alto">
      <formula>NOT(ISERROR(SEARCH("Muy Alto",AP48)))</formula>
    </cfRule>
  </conditionalFormatting>
  <conditionalFormatting sqref="AS47">
    <cfRule type="cellIs" dxfId="2798" priority="3556" operator="greaterThan">
      <formula>600</formula>
    </cfRule>
    <cfRule type="cellIs" dxfId="2797" priority="3557" operator="lessThan">
      <formula>600</formula>
    </cfRule>
    <cfRule type="cellIs" dxfId="2796" priority="3558" operator="between">
      <formula>4000</formula>
      <formula>600</formula>
    </cfRule>
  </conditionalFormatting>
  <conditionalFormatting sqref="AS47">
    <cfRule type="cellIs" dxfId="2795" priority="3553" operator="equal">
      <formula>"I"</formula>
    </cfRule>
    <cfRule type="cellIs" dxfId="2794" priority="3554" operator="greaterThan">
      <formula>150</formula>
    </cfRule>
    <cfRule type="cellIs" dxfId="2793" priority="3555" operator="greaterThan">
      <formula>150</formula>
    </cfRule>
  </conditionalFormatting>
  <conditionalFormatting sqref="AS47">
    <cfRule type="cellIs" dxfId="2792" priority="3550" operator="equal">
      <formula>"I"</formula>
    </cfRule>
    <cfRule type="cellIs" dxfId="2791" priority="3551" operator="greaterThan">
      <formula>150</formula>
    </cfRule>
    <cfRule type="cellIs" dxfId="2790" priority="3552" operator="greaterThan">
      <formula>150</formula>
    </cfRule>
  </conditionalFormatting>
  <conditionalFormatting sqref="AS47">
    <cfRule type="cellIs" dxfId="2789" priority="3547" operator="equal">
      <formula>"I"</formula>
    </cfRule>
    <cfRule type="cellIs" dxfId="2788" priority="3548" operator="greaterThan">
      <formula>150</formula>
    </cfRule>
    <cfRule type="cellIs" dxfId="2787" priority="3549" operator="greaterThan">
      <formula>150</formula>
    </cfRule>
  </conditionalFormatting>
  <conditionalFormatting sqref="AS47">
    <cfRule type="cellIs" dxfId="2786" priority="3544" operator="equal">
      <formula>"I"</formula>
    </cfRule>
    <cfRule type="cellIs" dxfId="2785" priority="3545" operator="greaterThan">
      <formula>150</formula>
    </cfRule>
    <cfRule type="cellIs" dxfId="2784" priority="3546" operator="greaterThan">
      <formula>150</formula>
    </cfRule>
  </conditionalFormatting>
  <conditionalFormatting sqref="AU47">
    <cfRule type="containsText" dxfId="2783" priority="3565" operator="containsText" text="Corecion urgente">
      <formula>NOT(ISERROR(SEARCH("Corecion urgente",AU47)))</formula>
    </cfRule>
    <cfRule type="containsText" dxfId="2782" priority="3566" operator="containsText" text="No reqiere intervevir">
      <formula>NOT(ISERROR(SEARCH("No reqiere intervevir",AU47)))</formula>
    </cfRule>
    <cfRule type="containsText" dxfId="2781" priority="3567" operator="containsText" text="Mejorar control existente">
      <formula>NOT(ISERROR(SEARCH("Mejorar control existente",AU47)))</formula>
    </cfRule>
    <cfRule type="containsText" dxfId="2780" priority="3568" operator="containsText" text="Adoptar medidas de control">
      <formula>NOT(ISERROR(SEARCH("Adoptar medidas de control",AU47)))</formula>
    </cfRule>
    <cfRule type="containsText" dxfId="2779" priority="3569" operator="containsText" text="Correccion urgente">
      <formula>NOT(ISERROR(SEARCH("Correccion urgente",AU47)))</formula>
    </cfRule>
  </conditionalFormatting>
  <conditionalFormatting sqref="AS47">
    <cfRule type="containsText" dxfId="2778" priority="3539" operator="containsText" text="IV">
      <formula>NOT(ISERROR(SEARCH("IV",AS47)))</formula>
    </cfRule>
    <cfRule type="containsText" dxfId="2777" priority="3540" operator="containsText" text="III">
      <formula>NOT(ISERROR(SEARCH("III",AS47)))</formula>
    </cfRule>
    <cfRule type="containsText" dxfId="2776" priority="3541" operator="containsText" text="II">
      <formula>NOT(ISERROR(SEARCH("II",AS47)))</formula>
    </cfRule>
    <cfRule type="containsText" dxfId="2775" priority="3542" operator="containsText" text="II">
      <formula>NOT(ISERROR(SEARCH("II",AS47)))</formula>
    </cfRule>
    <cfRule type="containsText" dxfId="2774" priority="3543" operator="containsText" text="I">
      <formula>NOT(ISERROR(SEARCH("I",AS47)))</formula>
    </cfRule>
    <cfRule type="containsText" dxfId="2773" priority="3559" stopIfTrue="1" operator="containsText" text="III">
      <formula>NOT(ISERROR(SEARCH("III",AS47)))</formula>
    </cfRule>
    <cfRule type="containsText" dxfId="2772" priority="3560" operator="containsText" text="II">
      <formula>NOT(ISERROR(SEARCH("II",AS47)))</formula>
    </cfRule>
    <cfRule type="containsText" dxfId="2771" priority="3561" operator="containsText" text="IV">
      <formula>NOT(ISERROR(SEARCH("IV",AS47)))</formula>
    </cfRule>
    <cfRule type="containsText" dxfId="2770" priority="3562" operator="containsText" text="III">
      <formula>NOT(ISERROR(SEARCH("III",AS47)))</formula>
    </cfRule>
    <cfRule type="containsText" dxfId="2769" priority="3563" operator="containsText" text="III">
      <formula>NOT(ISERROR(SEARCH("III",AS47)))</formula>
    </cfRule>
    <cfRule type="containsText" dxfId="2768" priority="3564" operator="containsText" text="I">
      <formula>NOT(ISERROR(SEARCH("I",AS47)))</formula>
    </cfRule>
  </conditionalFormatting>
  <conditionalFormatting sqref="AP47">
    <cfRule type="containsText" dxfId="2767" priority="3534" operator="containsText" text="Muy Alto">
      <formula>NOT(ISERROR(SEARCH("Muy Alto",AP47)))</formula>
    </cfRule>
    <cfRule type="containsText" dxfId="2766" priority="3535" operator="containsText" text="Bajo">
      <formula>NOT(ISERROR(SEARCH("Bajo",AP47)))</formula>
    </cfRule>
    <cfRule type="containsText" dxfId="2765" priority="3536" operator="containsText" text="Medio">
      <formula>NOT(ISERROR(SEARCH("Medio",AP47)))</formula>
    </cfRule>
    <cfRule type="containsText" dxfId="2764" priority="3537" operator="containsText" text="Alto">
      <formula>NOT(ISERROR(SEARCH("Alto",AP47)))</formula>
    </cfRule>
    <cfRule type="containsText" dxfId="2763" priority="3538" operator="containsText" text="Muy Alto">
      <formula>NOT(ISERROR(SEARCH("Muy Alto",AP47)))</formula>
    </cfRule>
  </conditionalFormatting>
  <conditionalFormatting sqref="AU15:AU16">
    <cfRule type="containsText" dxfId="2762" priority="3529" operator="containsText" text="Corecion urgente">
      <formula>NOT(ISERROR(SEARCH("Corecion urgente",AU15)))</formula>
    </cfRule>
    <cfRule type="containsText" dxfId="2761" priority="3530" operator="containsText" text="No reqiere intervevir">
      <formula>NOT(ISERROR(SEARCH("No reqiere intervevir",AU15)))</formula>
    </cfRule>
    <cfRule type="containsText" dxfId="2760" priority="3531" operator="containsText" text="Mejorar control existente">
      <formula>NOT(ISERROR(SEARCH("Mejorar control existente",AU15)))</formula>
    </cfRule>
    <cfRule type="containsText" dxfId="2759" priority="3532" operator="containsText" text="Adoptar medidas de control">
      <formula>NOT(ISERROR(SEARCH("Adoptar medidas de control",AU15)))</formula>
    </cfRule>
    <cfRule type="containsText" dxfId="2758" priority="3533" operator="containsText" text="Correccion urgente">
      <formula>NOT(ISERROR(SEARCH("Correccion urgente",AU15)))</formula>
    </cfRule>
  </conditionalFormatting>
  <conditionalFormatting sqref="AS15:AS16">
    <cfRule type="containsText" dxfId="2757" priority="3503" operator="containsText" text="IV">
      <formula>NOT(ISERROR(SEARCH("IV",AS15)))</formula>
    </cfRule>
    <cfRule type="containsText" dxfId="2756" priority="3504" operator="containsText" text="III">
      <formula>NOT(ISERROR(SEARCH("III",AS15)))</formula>
    </cfRule>
    <cfRule type="containsText" dxfId="2755" priority="3505" operator="containsText" text="II">
      <formula>NOT(ISERROR(SEARCH("II",AS15)))</formula>
    </cfRule>
    <cfRule type="containsText" dxfId="2754" priority="3506" operator="containsText" text="II">
      <formula>NOT(ISERROR(SEARCH("II",AS15)))</formula>
    </cfRule>
    <cfRule type="containsText" dxfId="2753" priority="3507" operator="containsText" text="I">
      <formula>NOT(ISERROR(SEARCH("I",AS15)))</formula>
    </cfRule>
    <cfRule type="containsText" dxfId="2752" priority="3523" stopIfTrue="1" operator="containsText" text="III">
      <formula>NOT(ISERROR(SEARCH("III",AS15)))</formula>
    </cfRule>
    <cfRule type="containsText" dxfId="2751" priority="3524" operator="containsText" text="II">
      <formula>NOT(ISERROR(SEARCH("II",AS15)))</formula>
    </cfRule>
    <cfRule type="containsText" dxfId="2750" priority="3525" operator="containsText" text="IV">
      <formula>NOT(ISERROR(SEARCH("IV",AS15)))</formula>
    </cfRule>
    <cfRule type="containsText" dxfId="2749" priority="3526" operator="containsText" text="III">
      <formula>NOT(ISERROR(SEARCH("III",AS15)))</formula>
    </cfRule>
    <cfRule type="containsText" dxfId="2748" priority="3527" operator="containsText" text="III">
      <formula>NOT(ISERROR(SEARCH("III",AS15)))</formula>
    </cfRule>
    <cfRule type="containsText" dxfId="2747" priority="3528" operator="containsText" text="I">
      <formula>NOT(ISERROR(SEARCH("I",AS15)))</formula>
    </cfRule>
  </conditionalFormatting>
  <conditionalFormatting sqref="AS15:AS16">
    <cfRule type="cellIs" dxfId="2746" priority="3520" operator="greaterThan">
      <formula>600</formula>
    </cfRule>
    <cfRule type="cellIs" dxfId="2745" priority="3521" operator="lessThan">
      <formula>600</formula>
    </cfRule>
    <cfRule type="cellIs" dxfId="2744" priority="3522" operator="between">
      <formula>4000</formula>
      <formula>600</formula>
    </cfRule>
  </conditionalFormatting>
  <conditionalFormatting sqref="AS15:AS16">
    <cfRule type="cellIs" dxfId="2743" priority="3517" operator="equal">
      <formula>"I"</formula>
    </cfRule>
    <cfRule type="cellIs" dxfId="2742" priority="3518" operator="greaterThan">
      <formula>150</formula>
    </cfRule>
    <cfRule type="cellIs" dxfId="2741" priority="3519" operator="greaterThan">
      <formula>150</formula>
    </cfRule>
  </conditionalFormatting>
  <conditionalFormatting sqref="AS15:AS16">
    <cfRule type="cellIs" dxfId="2740" priority="3514" operator="equal">
      <formula>"I"</formula>
    </cfRule>
    <cfRule type="cellIs" dxfId="2739" priority="3515" operator="greaterThan">
      <formula>150</formula>
    </cfRule>
    <cfRule type="cellIs" dxfId="2738" priority="3516" operator="greaterThan">
      <formula>150</formula>
    </cfRule>
  </conditionalFormatting>
  <conditionalFormatting sqref="AS15:AS16">
    <cfRule type="cellIs" dxfId="2737" priority="3511" operator="equal">
      <formula>"I"</formula>
    </cfRule>
    <cfRule type="cellIs" dxfId="2736" priority="3512" operator="greaterThan">
      <formula>150</formula>
    </cfRule>
    <cfRule type="cellIs" dxfId="2735" priority="3513" operator="greaterThan">
      <formula>150</formula>
    </cfRule>
  </conditionalFormatting>
  <conditionalFormatting sqref="AS15:AS16">
    <cfRule type="cellIs" dxfId="2734" priority="3508" operator="equal">
      <formula>"I"</formula>
    </cfRule>
    <cfRule type="cellIs" dxfId="2733" priority="3509" operator="greaterThan">
      <formula>150</formula>
    </cfRule>
    <cfRule type="cellIs" dxfId="2732" priority="3510" operator="greaterThan">
      <formula>150</formula>
    </cfRule>
  </conditionalFormatting>
  <conditionalFormatting sqref="AU14">
    <cfRule type="containsText" dxfId="2731" priority="3498" operator="containsText" text="Corecion urgente">
      <formula>NOT(ISERROR(SEARCH("Corecion urgente",AU14)))</formula>
    </cfRule>
    <cfRule type="containsText" dxfId="2730" priority="3499" operator="containsText" text="No reqiere intervevir">
      <formula>NOT(ISERROR(SEARCH("No reqiere intervevir",AU14)))</formula>
    </cfRule>
    <cfRule type="containsText" dxfId="2729" priority="3500" operator="containsText" text="Mejorar control existente">
      <formula>NOT(ISERROR(SEARCH("Mejorar control existente",AU14)))</formula>
    </cfRule>
    <cfRule type="containsText" dxfId="2728" priority="3501" operator="containsText" text="Adoptar medidas de control">
      <formula>NOT(ISERROR(SEARCH("Adoptar medidas de control",AU14)))</formula>
    </cfRule>
    <cfRule type="containsText" dxfId="2727" priority="3502" operator="containsText" text="Correccion urgente">
      <formula>NOT(ISERROR(SEARCH("Correccion urgente",AU14)))</formula>
    </cfRule>
  </conditionalFormatting>
  <conditionalFormatting sqref="AS14">
    <cfRule type="containsText" dxfId="2726" priority="3472" operator="containsText" text="IV">
      <formula>NOT(ISERROR(SEARCH("IV",AS14)))</formula>
    </cfRule>
    <cfRule type="containsText" dxfId="2725" priority="3473" operator="containsText" text="III">
      <formula>NOT(ISERROR(SEARCH("III",AS14)))</formula>
    </cfRule>
    <cfRule type="containsText" dxfId="2724" priority="3474" operator="containsText" text="II">
      <formula>NOT(ISERROR(SEARCH("II",AS14)))</formula>
    </cfRule>
    <cfRule type="containsText" dxfId="2723" priority="3475" operator="containsText" text="II">
      <formula>NOT(ISERROR(SEARCH("II",AS14)))</formula>
    </cfRule>
    <cfRule type="containsText" dxfId="2722" priority="3476" operator="containsText" text="I">
      <formula>NOT(ISERROR(SEARCH("I",AS14)))</formula>
    </cfRule>
    <cfRule type="containsText" dxfId="2721" priority="3492" stopIfTrue="1" operator="containsText" text="III">
      <formula>NOT(ISERROR(SEARCH("III",AS14)))</formula>
    </cfRule>
    <cfRule type="containsText" dxfId="2720" priority="3493" operator="containsText" text="II">
      <formula>NOT(ISERROR(SEARCH("II",AS14)))</formula>
    </cfRule>
    <cfRule type="containsText" dxfId="2719" priority="3494" operator="containsText" text="IV">
      <formula>NOT(ISERROR(SEARCH("IV",AS14)))</formula>
    </cfRule>
    <cfRule type="containsText" dxfId="2718" priority="3495" operator="containsText" text="III">
      <formula>NOT(ISERROR(SEARCH("III",AS14)))</formula>
    </cfRule>
    <cfRule type="containsText" dxfId="2717" priority="3496" operator="containsText" text="III">
      <formula>NOT(ISERROR(SEARCH("III",AS14)))</formula>
    </cfRule>
    <cfRule type="containsText" dxfId="2716" priority="3497" operator="containsText" text="I">
      <formula>NOT(ISERROR(SEARCH("I",AS14)))</formula>
    </cfRule>
  </conditionalFormatting>
  <conditionalFormatting sqref="AS14">
    <cfRule type="cellIs" dxfId="2715" priority="3489" operator="greaterThan">
      <formula>600</formula>
    </cfRule>
    <cfRule type="cellIs" dxfId="2714" priority="3490" operator="lessThan">
      <formula>600</formula>
    </cfRule>
    <cfRule type="cellIs" dxfId="2713" priority="3491" operator="between">
      <formula>4000</formula>
      <formula>600</formula>
    </cfRule>
  </conditionalFormatting>
  <conditionalFormatting sqref="AS14">
    <cfRule type="cellIs" dxfId="2712" priority="3486" operator="equal">
      <formula>"I"</formula>
    </cfRule>
    <cfRule type="cellIs" dxfId="2711" priority="3487" operator="greaterThan">
      <formula>150</formula>
    </cfRule>
    <cfRule type="cellIs" dxfId="2710" priority="3488" operator="greaterThan">
      <formula>150</formula>
    </cfRule>
  </conditionalFormatting>
  <conditionalFormatting sqref="AS14">
    <cfRule type="cellIs" dxfId="2709" priority="3483" operator="equal">
      <formula>"I"</formula>
    </cfRule>
    <cfRule type="cellIs" dxfId="2708" priority="3484" operator="greaterThan">
      <formula>150</formula>
    </cfRule>
    <cfRule type="cellIs" dxfId="2707" priority="3485" operator="greaterThan">
      <formula>150</formula>
    </cfRule>
  </conditionalFormatting>
  <conditionalFormatting sqref="AS14">
    <cfRule type="cellIs" dxfId="2706" priority="3480" operator="equal">
      <formula>"I"</formula>
    </cfRule>
    <cfRule type="cellIs" dxfId="2705" priority="3481" operator="greaterThan">
      <formula>150</formula>
    </cfRule>
    <cfRule type="cellIs" dxfId="2704" priority="3482" operator="greaterThan">
      <formula>150</formula>
    </cfRule>
  </conditionalFormatting>
  <conditionalFormatting sqref="AS14">
    <cfRule type="cellIs" dxfId="2703" priority="3477" operator="equal">
      <formula>"I"</formula>
    </cfRule>
    <cfRule type="cellIs" dxfId="2702" priority="3478" operator="greaterThan">
      <formula>150</formula>
    </cfRule>
    <cfRule type="cellIs" dxfId="2701" priority="3479" operator="greaterThan">
      <formula>150</formula>
    </cfRule>
  </conditionalFormatting>
  <conditionalFormatting sqref="AU20">
    <cfRule type="containsText" dxfId="2700" priority="3462" operator="containsText" text="Corecion urgente">
      <formula>NOT(ISERROR(SEARCH("Corecion urgente",AU20)))</formula>
    </cfRule>
    <cfRule type="containsText" dxfId="2699" priority="3463" operator="containsText" text="No reqiere intervevir">
      <formula>NOT(ISERROR(SEARCH("No reqiere intervevir",AU20)))</formula>
    </cfRule>
    <cfRule type="containsText" dxfId="2698" priority="3464" operator="containsText" text="Mejorar control existente">
      <formula>NOT(ISERROR(SEARCH("Mejorar control existente",AU20)))</formula>
    </cfRule>
    <cfRule type="containsText" dxfId="2697" priority="3465" operator="containsText" text="Adoptar medidas de control">
      <formula>NOT(ISERROR(SEARCH("Adoptar medidas de control",AU20)))</formula>
    </cfRule>
    <cfRule type="containsText" dxfId="2696" priority="3466" operator="containsText" text="Correccion urgente">
      <formula>NOT(ISERROR(SEARCH("Correccion urgente",AU20)))</formula>
    </cfRule>
  </conditionalFormatting>
  <conditionalFormatting sqref="AS20">
    <cfRule type="containsText" dxfId="2695" priority="3436" operator="containsText" text="IV">
      <formula>NOT(ISERROR(SEARCH("IV",AS20)))</formula>
    </cfRule>
    <cfRule type="containsText" dxfId="2694" priority="3437" operator="containsText" text="III">
      <formula>NOT(ISERROR(SEARCH("III",AS20)))</formula>
    </cfRule>
    <cfRule type="containsText" dxfId="2693" priority="3438" operator="containsText" text="II">
      <formula>NOT(ISERROR(SEARCH("II",AS20)))</formula>
    </cfRule>
    <cfRule type="containsText" dxfId="2692" priority="3439" operator="containsText" text="II">
      <formula>NOT(ISERROR(SEARCH("II",AS20)))</formula>
    </cfRule>
    <cfRule type="containsText" dxfId="2691" priority="3440" operator="containsText" text="I">
      <formula>NOT(ISERROR(SEARCH("I",AS20)))</formula>
    </cfRule>
    <cfRule type="containsText" dxfId="2690" priority="3456" stopIfTrue="1" operator="containsText" text="III">
      <formula>NOT(ISERROR(SEARCH("III",AS20)))</formula>
    </cfRule>
    <cfRule type="containsText" dxfId="2689" priority="3457" operator="containsText" text="II">
      <formula>NOT(ISERROR(SEARCH("II",AS20)))</formula>
    </cfRule>
    <cfRule type="containsText" dxfId="2688" priority="3458" operator="containsText" text="IV">
      <formula>NOT(ISERROR(SEARCH("IV",AS20)))</formula>
    </cfRule>
    <cfRule type="containsText" dxfId="2687" priority="3459" operator="containsText" text="III">
      <formula>NOT(ISERROR(SEARCH("III",AS20)))</formula>
    </cfRule>
    <cfRule type="containsText" dxfId="2686" priority="3460" operator="containsText" text="III">
      <formula>NOT(ISERROR(SEARCH("III",AS20)))</formula>
    </cfRule>
    <cfRule type="containsText" dxfId="2685" priority="3461" operator="containsText" text="I">
      <formula>NOT(ISERROR(SEARCH("I",AS20)))</formula>
    </cfRule>
  </conditionalFormatting>
  <conditionalFormatting sqref="AS20">
    <cfRule type="cellIs" dxfId="2684" priority="3453" operator="greaterThan">
      <formula>600</formula>
    </cfRule>
    <cfRule type="cellIs" dxfId="2683" priority="3454" operator="lessThan">
      <formula>600</formula>
    </cfRule>
    <cfRule type="cellIs" dxfId="2682" priority="3455" operator="between">
      <formula>4000</formula>
      <formula>600</formula>
    </cfRule>
  </conditionalFormatting>
  <conditionalFormatting sqref="AS20">
    <cfRule type="cellIs" dxfId="2681" priority="3450" operator="equal">
      <formula>"I"</formula>
    </cfRule>
    <cfRule type="cellIs" dxfId="2680" priority="3451" operator="greaterThan">
      <formula>150</formula>
    </cfRule>
    <cfRule type="cellIs" dxfId="2679" priority="3452" operator="greaterThan">
      <formula>150</formula>
    </cfRule>
  </conditionalFormatting>
  <conditionalFormatting sqref="AS20">
    <cfRule type="cellIs" dxfId="2678" priority="3447" operator="equal">
      <formula>"I"</formula>
    </cfRule>
    <cfRule type="cellIs" dxfId="2677" priority="3448" operator="greaterThan">
      <formula>150</formula>
    </cfRule>
    <cfRule type="cellIs" dxfId="2676" priority="3449" operator="greaterThan">
      <formula>150</formula>
    </cfRule>
  </conditionalFormatting>
  <conditionalFormatting sqref="AS20">
    <cfRule type="cellIs" dxfId="2675" priority="3444" operator="equal">
      <formula>"I"</formula>
    </cfRule>
    <cfRule type="cellIs" dxfId="2674" priority="3445" operator="greaterThan">
      <formula>150</formula>
    </cfRule>
    <cfRule type="cellIs" dxfId="2673" priority="3446" operator="greaterThan">
      <formula>150</formula>
    </cfRule>
  </conditionalFormatting>
  <conditionalFormatting sqref="AS20">
    <cfRule type="cellIs" dxfId="2672" priority="3441" operator="equal">
      <formula>"I"</formula>
    </cfRule>
    <cfRule type="cellIs" dxfId="2671" priority="3442" operator="greaterThan">
      <formula>150</formula>
    </cfRule>
    <cfRule type="cellIs" dxfId="2670" priority="3443" operator="greaterThan">
      <formula>150</formula>
    </cfRule>
  </conditionalFormatting>
  <conditionalFormatting sqref="AS31:AS32 AS40 AS34:AS38">
    <cfRule type="cellIs" dxfId="2669" priority="3422" operator="greaterThan">
      <formula>600</formula>
    </cfRule>
    <cfRule type="cellIs" dxfId="2668" priority="3423" operator="lessThan">
      <formula>600</formula>
    </cfRule>
    <cfRule type="cellIs" dxfId="2667" priority="3424" operator="between">
      <formula>4000</formula>
      <formula>600</formula>
    </cfRule>
  </conditionalFormatting>
  <conditionalFormatting sqref="AS31:AS32 AS40 AS34:AS38">
    <cfRule type="cellIs" dxfId="2666" priority="3419" operator="equal">
      <formula>"I"</formula>
    </cfRule>
    <cfRule type="cellIs" dxfId="2665" priority="3420" operator="greaterThan">
      <formula>150</formula>
    </cfRule>
    <cfRule type="cellIs" dxfId="2664" priority="3421" operator="greaterThan">
      <formula>150</formula>
    </cfRule>
  </conditionalFormatting>
  <conditionalFormatting sqref="AU31:AU32 AU40 AU34:AU38">
    <cfRule type="containsText" dxfId="2663" priority="3431" operator="containsText" text="Corecion urgente">
      <formula>NOT(ISERROR(SEARCH("Corecion urgente",AU31)))</formula>
    </cfRule>
    <cfRule type="containsText" dxfId="2662" priority="3432" operator="containsText" text="No reqiere intervevir">
      <formula>NOT(ISERROR(SEARCH("No reqiere intervevir",AU31)))</formula>
    </cfRule>
    <cfRule type="containsText" dxfId="2661" priority="3433" operator="containsText" text="Mejorar control existente">
      <formula>NOT(ISERROR(SEARCH("Mejorar control existente",AU31)))</formula>
    </cfRule>
    <cfRule type="containsText" dxfId="2660" priority="3434" operator="containsText" text="Adoptar medidas de control">
      <formula>NOT(ISERROR(SEARCH("Adoptar medidas de control",AU31)))</formula>
    </cfRule>
    <cfRule type="containsText" dxfId="2659" priority="3435" operator="containsText" text="Correccion urgente">
      <formula>NOT(ISERROR(SEARCH("Correccion urgente",AU31)))</formula>
    </cfRule>
  </conditionalFormatting>
  <conditionalFormatting sqref="AS31:AS32 AS40 AS34:AS38">
    <cfRule type="containsText" dxfId="2658" priority="3414" operator="containsText" text="IV">
      <formula>NOT(ISERROR(SEARCH("IV",AS31)))</formula>
    </cfRule>
    <cfRule type="containsText" dxfId="2657" priority="3415" operator="containsText" text="III">
      <formula>NOT(ISERROR(SEARCH("III",AS31)))</formula>
    </cfRule>
    <cfRule type="containsText" dxfId="2656" priority="3416" operator="containsText" text="II">
      <formula>NOT(ISERROR(SEARCH("II",AS31)))</formula>
    </cfRule>
    <cfRule type="containsText" dxfId="2655" priority="3417" operator="containsText" text="II">
      <formula>NOT(ISERROR(SEARCH("II",AS31)))</formula>
    </cfRule>
    <cfRule type="containsText" dxfId="2654" priority="3418" operator="containsText" text="I">
      <formula>NOT(ISERROR(SEARCH("I",AS31)))</formula>
    </cfRule>
    <cfRule type="containsText" dxfId="2653" priority="3425" stopIfTrue="1" operator="containsText" text="III">
      <formula>NOT(ISERROR(SEARCH("III",AS31)))</formula>
    </cfRule>
    <cfRule type="containsText" dxfId="2652" priority="3426" operator="containsText" text="II">
      <formula>NOT(ISERROR(SEARCH("II",AS31)))</formula>
    </cfRule>
    <cfRule type="containsText" dxfId="2651" priority="3427" operator="containsText" text="IV">
      <formula>NOT(ISERROR(SEARCH("IV",AS31)))</formula>
    </cfRule>
    <cfRule type="containsText" dxfId="2650" priority="3428" operator="containsText" text="III">
      <formula>NOT(ISERROR(SEARCH("III",AS31)))</formula>
    </cfRule>
    <cfRule type="containsText" dxfId="2649" priority="3429" operator="containsText" text="III">
      <formula>NOT(ISERROR(SEARCH("III",AS31)))</formula>
    </cfRule>
    <cfRule type="containsText" dxfId="2648" priority="3430" operator="containsText" text="I">
      <formula>NOT(ISERROR(SEARCH("I",AS31)))</formula>
    </cfRule>
  </conditionalFormatting>
  <conditionalFormatting sqref="AP31:AP32 AP40 AP34:AP38">
    <cfRule type="containsText" dxfId="2647" priority="3409" operator="containsText" text="Muy Alto">
      <formula>NOT(ISERROR(SEARCH("Muy Alto",AP31)))</formula>
    </cfRule>
    <cfRule type="containsText" dxfId="2646" priority="3410" operator="containsText" text="Bajo">
      <formula>NOT(ISERROR(SEARCH("Bajo",AP31)))</formula>
    </cfRule>
    <cfRule type="containsText" dxfId="2645" priority="3411" operator="containsText" text="Medio">
      <formula>NOT(ISERROR(SEARCH("Medio",AP31)))</formula>
    </cfRule>
    <cfRule type="containsText" dxfId="2644" priority="3412" operator="containsText" text="Alto">
      <formula>NOT(ISERROR(SEARCH("Alto",AP31)))</formula>
    </cfRule>
    <cfRule type="containsText" dxfId="2643" priority="3413" operator="containsText" text="Muy Alto">
      <formula>NOT(ISERROR(SEARCH("Muy Alto",AP31)))</formula>
    </cfRule>
  </conditionalFormatting>
  <conditionalFormatting sqref="AU39">
    <cfRule type="containsText" dxfId="2642" priority="3404" operator="containsText" text="Corecion urgente">
      <formula>NOT(ISERROR(SEARCH("Corecion urgente",AU39)))</formula>
    </cfRule>
    <cfRule type="containsText" dxfId="2641" priority="3405" operator="containsText" text="No reqiere intervevir">
      <formula>NOT(ISERROR(SEARCH("No reqiere intervevir",AU39)))</formula>
    </cfRule>
    <cfRule type="containsText" dxfId="2640" priority="3406" operator="containsText" text="Mejorar control existente">
      <formula>NOT(ISERROR(SEARCH("Mejorar control existente",AU39)))</formula>
    </cfRule>
    <cfRule type="containsText" dxfId="2639" priority="3407" operator="containsText" text="Adoptar medidas de control">
      <formula>NOT(ISERROR(SEARCH("Adoptar medidas de control",AU39)))</formula>
    </cfRule>
    <cfRule type="containsText" dxfId="2638" priority="3408" operator="containsText" text="Correccion urgente">
      <formula>NOT(ISERROR(SEARCH("Correccion urgente",AU39)))</formula>
    </cfRule>
  </conditionalFormatting>
  <conditionalFormatting sqref="AS39">
    <cfRule type="containsText" dxfId="2637" priority="3387" operator="containsText" text="IV">
      <formula>NOT(ISERROR(SEARCH("IV",AS39)))</formula>
    </cfRule>
    <cfRule type="containsText" dxfId="2636" priority="3388" operator="containsText" text="III">
      <formula>NOT(ISERROR(SEARCH("III",AS39)))</formula>
    </cfRule>
    <cfRule type="containsText" dxfId="2635" priority="3389" operator="containsText" text="II">
      <formula>NOT(ISERROR(SEARCH("II",AS39)))</formula>
    </cfRule>
    <cfRule type="containsText" dxfId="2634" priority="3390" operator="containsText" text="II">
      <formula>NOT(ISERROR(SEARCH("II",AS39)))</formula>
    </cfRule>
    <cfRule type="containsText" dxfId="2633" priority="3391" operator="containsText" text="I">
      <formula>NOT(ISERROR(SEARCH("I",AS39)))</formula>
    </cfRule>
    <cfRule type="containsText" dxfId="2632" priority="3398" stopIfTrue="1" operator="containsText" text="III">
      <formula>NOT(ISERROR(SEARCH("III",AS39)))</formula>
    </cfRule>
    <cfRule type="containsText" dxfId="2631" priority="3399" operator="containsText" text="II">
      <formula>NOT(ISERROR(SEARCH("II",AS39)))</formula>
    </cfRule>
    <cfRule type="containsText" dxfId="2630" priority="3400" operator="containsText" text="IV">
      <formula>NOT(ISERROR(SEARCH("IV",AS39)))</formula>
    </cfRule>
    <cfRule type="containsText" dxfId="2629" priority="3401" operator="containsText" text="III">
      <formula>NOT(ISERROR(SEARCH("III",AS39)))</formula>
    </cfRule>
    <cfRule type="containsText" dxfId="2628" priority="3402" operator="containsText" text="III">
      <formula>NOT(ISERROR(SEARCH("III",AS39)))</formula>
    </cfRule>
    <cfRule type="containsText" dxfId="2627" priority="3403" operator="containsText" text="I">
      <formula>NOT(ISERROR(SEARCH("I",AS39)))</formula>
    </cfRule>
  </conditionalFormatting>
  <conditionalFormatting sqref="AS39">
    <cfRule type="cellIs" dxfId="2626" priority="3395" operator="greaterThan">
      <formula>600</formula>
    </cfRule>
    <cfRule type="cellIs" dxfId="2625" priority="3396" operator="lessThan">
      <formula>600</formula>
    </cfRule>
    <cfRule type="cellIs" dxfId="2624" priority="3397" operator="between">
      <formula>4000</formula>
      <formula>600</formula>
    </cfRule>
  </conditionalFormatting>
  <conditionalFormatting sqref="AS39">
    <cfRule type="cellIs" dxfId="2623" priority="3392" operator="equal">
      <formula>"I"</formula>
    </cfRule>
    <cfRule type="cellIs" dxfId="2622" priority="3393" operator="greaterThan">
      <formula>150</formula>
    </cfRule>
    <cfRule type="cellIs" dxfId="2621" priority="3394" operator="greaterThan">
      <formula>150</formula>
    </cfRule>
  </conditionalFormatting>
  <conditionalFormatting sqref="AP39">
    <cfRule type="containsText" dxfId="2620" priority="3382" operator="containsText" text="Muy Alto">
      <formula>NOT(ISERROR(SEARCH("Muy Alto",AP39)))</formula>
    </cfRule>
    <cfRule type="containsText" dxfId="2619" priority="3383" operator="containsText" text="Bajo">
      <formula>NOT(ISERROR(SEARCH("Bajo",AP39)))</formula>
    </cfRule>
    <cfRule type="containsText" dxfId="2618" priority="3384" operator="containsText" text="Medio">
      <formula>NOT(ISERROR(SEARCH("Medio",AP39)))</formula>
    </cfRule>
    <cfRule type="containsText" dxfId="2617" priority="3385" operator="containsText" text="Alto">
      <formula>NOT(ISERROR(SEARCH("Alto",AP39)))</formula>
    </cfRule>
    <cfRule type="containsText" dxfId="2616" priority="3386" operator="containsText" text="Muy Alto">
      <formula>NOT(ISERROR(SEARCH("Muy Alto",AP39)))</formula>
    </cfRule>
  </conditionalFormatting>
  <conditionalFormatting sqref="AU22">
    <cfRule type="containsText" dxfId="2615" priority="3377" operator="containsText" text="Corecion urgente">
      <formula>NOT(ISERROR(SEARCH("Corecion urgente",AU22)))</formula>
    </cfRule>
    <cfRule type="containsText" dxfId="2614" priority="3378" operator="containsText" text="No reqiere intervevir">
      <formula>NOT(ISERROR(SEARCH("No reqiere intervevir",AU22)))</formula>
    </cfRule>
    <cfRule type="containsText" dxfId="2613" priority="3379" operator="containsText" text="Mejorar control existente">
      <formula>NOT(ISERROR(SEARCH("Mejorar control existente",AU22)))</formula>
    </cfRule>
    <cfRule type="containsText" dxfId="2612" priority="3380" operator="containsText" text="Adoptar medidas de control">
      <formula>NOT(ISERROR(SEARCH("Adoptar medidas de control",AU22)))</formula>
    </cfRule>
    <cfRule type="containsText" dxfId="2611" priority="3381" operator="containsText" text="Correccion urgente">
      <formula>NOT(ISERROR(SEARCH("Correccion urgente",AU22)))</formula>
    </cfRule>
  </conditionalFormatting>
  <conditionalFormatting sqref="AS22">
    <cfRule type="containsText" dxfId="2610" priority="3351" operator="containsText" text="IV">
      <formula>NOT(ISERROR(SEARCH("IV",AS22)))</formula>
    </cfRule>
    <cfRule type="containsText" dxfId="2609" priority="3352" operator="containsText" text="III">
      <formula>NOT(ISERROR(SEARCH("III",AS22)))</formula>
    </cfRule>
    <cfRule type="containsText" dxfId="2608" priority="3353" operator="containsText" text="II">
      <formula>NOT(ISERROR(SEARCH("II",AS22)))</formula>
    </cfRule>
    <cfRule type="containsText" dxfId="2607" priority="3354" operator="containsText" text="II">
      <formula>NOT(ISERROR(SEARCH("II",AS22)))</formula>
    </cfRule>
    <cfRule type="containsText" dxfId="2606" priority="3355" operator="containsText" text="I">
      <formula>NOT(ISERROR(SEARCH("I",AS22)))</formula>
    </cfRule>
    <cfRule type="containsText" dxfId="2605" priority="3371" stopIfTrue="1" operator="containsText" text="III">
      <formula>NOT(ISERROR(SEARCH("III",AS22)))</formula>
    </cfRule>
    <cfRule type="containsText" dxfId="2604" priority="3372" operator="containsText" text="II">
      <formula>NOT(ISERROR(SEARCH("II",AS22)))</formula>
    </cfRule>
    <cfRule type="containsText" dxfId="2603" priority="3373" operator="containsText" text="IV">
      <formula>NOT(ISERROR(SEARCH("IV",AS22)))</formula>
    </cfRule>
    <cfRule type="containsText" dxfId="2602" priority="3374" operator="containsText" text="III">
      <formula>NOT(ISERROR(SEARCH("III",AS22)))</formula>
    </cfRule>
    <cfRule type="containsText" dxfId="2601" priority="3375" operator="containsText" text="III">
      <formula>NOT(ISERROR(SEARCH("III",AS22)))</formula>
    </cfRule>
    <cfRule type="containsText" dxfId="2600" priority="3376" operator="containsText" text="I">
      <formula>NOT(ISERROR(SEARCH("I",AS22)))</formula>
    </cfRule>
  </conditionalFormatting>
  <conditionalFormatting sqref="AS22">
    <cfRule type="cellIs" dxfId="2599" priority="3368" operator="greaterThan">
      <formula>600</formula>
    </cfRule>
    <cfRule type="cellIs" dxfId="2598" priority="3369" operator="lessThan">
      <formula>600</formula>
    </cfRule>
    <cfRule type="cellIs" dxfId="2597" priority="3370" operator="between">
      <formula>4000</formula>
      <formula>600</formula>
    </cfRule>
  </conditionalFormatting>
  <conditionalFormatting sqref="AS22">
    <cfRule type="cellIs" dxfId="2596" priority="3365" operator="equal">
      <formula>"I"</formula>
    </cfRule>
    <cfRule type="cellIs" dxfId="2595" priority="3366" operator="greaterThan">
      <formula>150</formula>
    </cfRule>
    <cfRule type="cellIs" dxfId="2594" priority="3367" operator="greaterThan">
      <formula>150</formula>
    </cfRule>
  </conditionalFormatting>
  <conditionalFormatting sqref="AS22">
    <cfRule type="cellIs" dxfId="2593" priority="3362" operator="equal">
      <formula>"I"</formula>
    </cfRule>
    <cfRule type="cellIs" dxfId="2592" priority="3363" operator="greaterThan">
      <formula>150</formula>
    </cfRule>
    <cfRule type="cellIs" dxfId="2591" priority="3364" operator="greaterThan">
      <formula>150</formula>
    </cfRule>
  </conditionalFormatting>
  <conditionalFormatting sqref="AS22">
    <cfRule type="cellIs" dxfId="2590" priority="3359" operator="equal">
      <formula>"I"</formula>
    </cfRule>
    <cfRule type="cellIs" dxfId="2589" priority="3360" operator="greaterThan">
      <formula>150</formula>
    </cfRule>
    <cfRule type="cellIs" dxfId="2588" priority="3361" operator="greaterThan">
      <formula>150</formula>
    </cfRule>
  </conditionalFormatting>
  <conditionalFormatting sqref="AS22">
    <cfRule type="cellIs" dxfId="2587" priority="3356" operator="equal">
      <formula>"I"</formula>
    </cfRule>
    <cfRule type="cellIs" dxfId="2586" priority="3357" operator="greaterThan">
      <formula>150</formula>
    </cfRule>
    <cfRule type="cellIs" dxfId="2585" priority="3358" operator="greaterThan">
      <formula>150</formula>
    </cfRule>
  </conditionalFormatting>
  <conditionalFormatting sqref="AU23">
    <cfRule type="containsText" dxfId="2584" priority="3249" operator="containsText" text="Corecion urgente">
      <formula>NOT(ISERROR(SEARCH("Corecion urgente",AU23)))</formula>
    </cfRule>
    <cfRule type="containsText" dxfId="2583" priority="3250" operator="containsText" text="No reqiere intervevir">
      <formula>NOT(ISERROR(SEARCH("No reqiere intervevir",AU23)))</formula>
    </cfRule>
    <cfRule type="containsText" dxfId="2582" priority="3251" operator="containsText" text="Mejorar control existente">
      <formula>NOT(ISERROR(SEARCH("Mejorar control existente",AU23)))</formula>
    </cfRule>
    <cfRule type="containsText" dxfId="2581" priority="3252" operator="containsText" text="Adoptar medidas de control">
      <formula>NOT(ISERROR(SEARCH("Adoptar medidas de control",AU23)))</formula>
    </cfRule>
    <cfRule type="containsText" dxfId="2580" priority="3253" operator="containsText" text="Correccion urgente">
      <formula>NOT(ISERROR(SEARCH("Correccion urgente",AU23)))</formula>
    </cfRule>
  </conditionalFormatting>
  <conditionalFormatting sqref="AS23">
    <cfRule type="containsText" dxfId="2579" priority="3223" operator="containsText" text="IV">
      <formula>NOT(ISERROR(SEARCH("IV",AS23)))</formula>
    </cfRule>
    <cfRule type="containsText" dxfId="2578" priority="3224" operator="containsText" text="III">
      <formula>NOT(ISERROR(SEARCH("III",AS23)))</formula>
    </cfRule>
    <cfRule type="containsText" dxfId="2577" priority="3225" operator="containsText" text="II">
      <formula>NOT(ISERROR(SEARCH("II",AS23)))</formula>
    </cfRule>
    <cfRule type="containsText" dxfId="2576" priority="3226" operator="containsText" text="II">
      <formula>NOT(ISERROR(SEARCH("II",AS23)))</formula>
    </cfRule>
    <cfRule type="containsText" dxfId="2575" priority="3227" operator="containsText" text="I">
      <formula>NOT(ISERROR(SEARCH("I",AS23)))</formula>
    </cfRule>
    <cfRule type="containsText" dxfId="2574" priority="3243" stopIfTrue="1" operator="containsText" text="III">
      <formula>NOT(ISERROR(SEARCH("III",AS23)))</formula>
    </cfRule>
    <cfRule type="containsText" dxfId="2573" priority="3244" operator="containsText" text="II">
      <formula>NOT(ISERROR(SEARCH("II",AS23)))</formula>
    </cfRule>
    <cfRule type="containsText" dxfId="2572" priority="3245" operator="containsText" text="IV">
      <formula>NOT(ISERROR(SEARCH("IV",AS23)))</formula>
    </cfRule>
    <cfRule type="containsText" dxfId="2571" priority="3246" operator="containsText" text="III">
      <formula>NOT(ISERROR(SEARCH("III",AS23)))</formula>
    </cfRule>
    <cfRule type="containsText" dxfId="2570" priority="3247" operator="containsText" text="III">
      <formula>NOT(ISERROR(SEARCH("III",AS23)))</formula>
    </cfRule>
    <cfRule type="containsText" dxfId="2569" priority="3248" operator="containsText" text="I">
      <formula>NOT(ISERROR(SEARCH("I",AS23)))</formula>
    </cfRule>
  </conditionalFormatting>
  <conditionalFormatting sqref="AS23">
    <cfRule type="cellIs" dxfId="2568" priority="3240" operator="greaterThan">
      <formula>600</formula>
    </cfRule>
    <cfRule type="cellIs" dxfId="2567" priority="3241" operator="lessThan">
      <formula>600</formula>
    </cfRule>
    <cfRule type="cellIs" dxfId="2566" priority="3242" operator="between">
      <formula>4000</formula>
      <formula>600</formula>
    </cfRule>
  </conditionalFormatting>
  <conditionalFormatting sqref="AS23">
    <cfRule type="cellIs" dxfId="2565" priority="3237" operator="equal">
      <formula>"I"</formula>
    </cfRule>
    <cfRule type="cellIs" dxfId="2564" priority="3238" operator="greaterThan">
      <formula>150</formula>
    </cfRule>
    <cfRule type="cellIs" dxfId="2563" priority="3239" operator="greaterThan">
      <formula>150</formula>
    </cfRule>
  </conditionalFormatting>
  <conditionalFormatting sqref="AS23">
    <cfRule type="cellIs" dxfId="2562" priority="3234" operator="equal">
      <formula>"I"</formula>
    </cfRule>
    <cfRule type="cellIs" dxfId="2561" priority="3235" operator="greaterThan">
      <formula>150</formula>
    </cfRule>
    <cfRule type="cellIs" dxfId="2560" priority="3236" operator="greaterThan">
      <formula>150</formula>
    </cfRule>
  </conditionalFormatting>
  <conditionalFormatting sqref="AS23">
    <cfRule type="cellIs" dxfId="2559" priority="3231" operator="equal">
      <formula>"I"</formula>
    </cfRule>
    <cfRule type="cellIs" dxfId="2558" priority="3232" operator="greaterThan">
      <formula>150</formula>
    </cfRule>
    <cfRule type="cellIs" dxfId="2557" priority="3233" operator="greaterThan">
      <formula>150</formula>
    </cfRule>
  </conditionalFormatting>
  <conditionalFormatting sqref="AS23">
    <cfRule type="cellIs" dxfId="2556" priority="3228" operator="equal">
      <formula>"I"</formula>
    </cfRule>
    <cfRule type="cellIs" dxfId="2555" priority="3229" operator="greaterThan">
      <formula>150</formula>
    </cfRule>
    <cfRule type="cellIs" dxfId="2554" priority="3230" operator="greaterThan">
      <formula>150</formula>
    </cfRule>
  </conditionalFormatting>
  <conditionalFormatting sqref="T45 AP45">
    <cfRule type="containsText" dxfId="2553" priority="663" operator="containsText" text="Muy Alto">
      <formula>NOT(ISERROR(SEARCH("Muy Alto",T45)))</formula>
    </cfRule>
    <cfRule type="containsText" dxfId="2552" priority="664" operator="containsText" text="Bajo">
      <formula>NOT(ISERROR(SEARCH("Bajo",T45)))</formula>
    </cfRule>
    <cfRule type="containsText" dxfId="2551" priority="665" operator="containsText" text="Medio">
      <formula>NOT(ISERROR(SEARCH("Medio",T45)))</formula>
    </cfRule>
    <cfRule type="containsText" dxfId="2550" priority="666" operator="containsText" text="Alto">
      <formula>NOT(ISERROR(SEARCH("Alto",T45)))</formula>
    </cfRule>
    <cfRule type="containsText" dxfId="2549" priority="667" operator="containsText" text="Muy Alto">
      <formula>NOT(ISERROR(SEARCH("Muy Alto",T45)))</formula>
    </cfRule>
  </conditionalFormatting>
  <conditionalFormatting sqref="Y45">
    <cfRule type="containsText" dxfId="2548" priority="658" operator="containsText" text="Corecion urgente">
      <formula>NOT(ISERROR(SEARCH("Corecion urgente",Y45)))</formula>
    </cfRule>
    <cfRule type="containsText" dxfId="2547" priority="659" operator="containsText" text="No reqiere intervevir">
      <formula>NOT(ISERROR(SEARCH("No reqiere intervevir",Y45)))</formula>
    </cfRule>
    <cfRule type="containsText" dxfId="2546" priority="660" operator="containsText" text="Mejorar control existente">
      <formula>NOT(ISERROR(SEARCH("Mejorar control existente",Y45)))</formula>
    </cfRule>
    <cfRule type="containsText" dxfId="2545" priority="661" operator="containsText" text="Adoptar medidas de control">
      <formula>NOT(ISERROR(SEARCH("Adoptar medidas de control",Y45)))</formula>
    </cfRule>
    <cfRule type="containsText" dxfId="2544" priority="662" operator="containsText" text="Correccion urgente">
      <formula>NOT(ISERROR(SEARCH("Correccion urgente",Y45)))</formula>
    </cfRule>
  </conditionalFormatting>
  <conditionalFormatting sqref="W45">
    <cfRule type="containsText" dxfId="2543" priority="632" operator="containsText" text="IV">
      <formula>NOT(ISERROR(SEARCH("IV",W45)))</formula>
    </cfRule>
    <cfRule type="containsText" dxfId="2542" priority="633" operator="containsText" text="III">
      <formula>NOT(ISERROR(SEARCH("III",W45)))</formula>
    </cfRule>
    <cfRule type="containsText" dxfId="2541" priority="634" operator="containsText" text="II">
      <formula>NOT(ISERROR(SEARCH("II",W45)))</formula>
    </cfRule>
    <cfRule type="containsText" dxfId="2540" priority="635" operator="containsText" text="II">
      <formula>NOT(ISERROR(SEARCH("II",W45)))</formula>
    </cfRule>
    <cfRule type="containsText" dxfId="2539" priority="636" operator="containsText" text="I">
      <formula>NOT(ISERROR(SEARCH("I",W45)))</formula>
    </cfRule>
    <cfRule type="containsText" dxfId="2538" priority="652" stopIfTrue="1" operator="containsText" text="III">
      <formula>NOT(ISERROR(SEARCH("III",W45)))</formula>
    </cfRule>
    <cfRule type="containsText" dxfId="2537" priority="653" operator="containsText" text="II">
      <formula>NOT(ISERROR(SEARCH("II",W45)))</formula>
    </cfRule>
    <cfRule type="containsText" dxfId="2536" priority="654" operator="containsText" text="IV">
      <formula>NOT(ISERROR(SEARCH("IV",W45)))</formula>
    </cfRule>
    <cfRule type="containsText" dxfId="2535" priority="655" operator="containsText" text="III">
      <formula>NOT(ISERROR(SEARCH("III",W45)))</formula>
    </cfRule>
    <cfRule type="containsText" dxfId="2534" priority="656" operator="containsText" text="III">
      <formula>NOT(ISERROR(SEARCH("III",W45)))</formula>
    </cfRule>
    <cfRule type="containsText" dxfId="2533" priority="657" operator="containsText" text="I">
      <formula>NOT(ISERROR(SEARCH("I",W45)))</formula>
    </cfRule>
  </conditionalFormatting>
  <conditionalFormatting sqref="W45">
    <cfRule type="cellIs" dxfId="2532" priority="649" operator="greaterThan">
      <formula>600</formula>
    </cfRule>
    <cfRule type="cellIs" dxfId="2531" priority="650" operator="lessThan">
      <formula>600</formula>
    </cfRule>
    <cfRule type="cellIs" dxfId="2530" priority="651" operator="between">
      <formula>4000</formula>
      <formula>600</formula>
    </cfRule>
  </conditionalFormatting>
  <conditionalFormatting sqref="W45">
    <cfRule type="cellIs" dxfId="2529" priority="646" operator="equal">
      <formula>"I"</formula>
    </cfRule>
    <cfRule type="cellIs" dxfId="2528" priority="647" operator="greaterThan">
      <formula>150</formula>
    </cfRule>
    <cfRule type="cellIs" dxfId="2527" priority="648" operator="greaterThan">
      <formula>150</formula>
    </cfRule>
  </conditionalFormatting>
  <conditionalFormatting sqref="W45">
    <cfRule type="cellIs" dxfId="2526" priority="643" operator="equal">
      <formula>"I"</formula>
    </cfRule>
    <cfRule type="cellIs" dxfId="2525" priority="644" operator="greaterThan">
      <formula>150</formula>
    </cfRule>
    <cfRule type="cellIs" dxfId="2524" priority="645" operator="greaterThan">
      <formula>150</formula>
    </cfRule>
  </conditionalFormatting>
  <conditionalFormatting sqref="W45">
    <cfRule type="cellIs" dxfId="2523" priority="640" operator="equal">
      <formula>"I"</formula>
    </cfRule>
    <cfRule type="cellIs" dxfId="2522" priority="641" operator="greaterThan">
      <formula>150</formula>
    </cfRule>
    <cfRule type="cellIs" dxfId="2521" priority="642" operator="greaterThan">
      <formula>150</formula>
    </cfRule>
  </conditionalFormatting>
  <conditionalFormatting sqref="W45">
    <cfRule type="cellIs" dxfId="2520" priority="637" operator="equal">
      <formula>"I"</formula>
    </cfRule>
    <cfRule type="cellIs" dxfId="2519" priority="638" operator="greaterThan">
      <formula>150</formula>
    </cfRule>
    <cfRule type="cellIs" dxfId="2518" priority="639" operator="greaterThan">
      <formula>150</formula>
    </cfRule>
  </conditionalFormatting>
  <conditionalFormatting sqref="AU45">
    <cfRule type="containsText" dxfId="2517" priority="627" operator="containsText" text="Corecion urgente">
      <formula>NOT(ISERROR(SEARCH("Corecion urgente",AU45)))</formula>
    </cfRule>
    <cfRule type="containsText" dxfId="2516" priority="628" operator="containsText" text="No reqiere intervevir">
      <formula>NOT(ISERROR(SEARCH("No reqiere intervevir",AU45)))</formula>
    </cfRule>
    <cfRule type="containsText" dxfId="2515" priority="629" operator="containsText" text="Mejorar control existente">
      <formula>NOT(ISERROR(SEARCH("Mejorar control existente",AU45)))</formula>
    </cfRule>
    <cfRule type="containsText" dxfId="2514" priority="630" operator="containsText" text="Adoptar medidas de control">
      <formula>NOT(ISERROR(SEARCH("Adoptar medidas de control",AU45)))</formula>
    </cfRule>
    <cfRule type="containsText" dxfId="2513" priority="631" operator="containsText" text="Correccion urgente">
      <formula>NOT(ISERROR(SEARCH("Correccion urgente",AU45)))</formula>
    </cfRule>
  </conditionalFormatting>
  <conditionalFormatting sqref="AS45">
    <cfRule type="containsText" dxfId="2512" priority="601" operator="containsText" text="IV">
      <formula>NOT(ISERROR(SEARCH("IV",AS45)))</formula>
    </cfRule>
    <cfRule type="containsText" dxfId="2511" priority="602" operator="containsText" text="III">
      <formula>NOT(ISERROR(SEARCH("III",AS45)))</formula>
    </cfRule>
    <cfRule type="containsText" dxfId="2510" priority="603" operator="containsText" text="II">
      <formula>NOT(ISERROR(SEARCH("II",AS45)))</formula>
    </cfRule>
    <cfRule type="containsText" dxfId="2509" priority="604" operator="containsText" text="II">
      <formula>NOT(ISERROR(SEARCH("II",AS45)))</formula>
    </cfRule>
    <cfRule type="containsText" dxfId="2508" priority="605" operator="containsText" text="I">
      <formula>NOT(ISERROR(SEARCH("I",AS45)))</formula>
    </cfRule>
    <cfRule type="containsText" dxfId="2507" priority="621" stopIfTrue="1" operator="containsText" text="III">
      <formula>NOT(ISERROR(SEARCH("III",AS45)))</formula>
    </cfRule>
    <cfRule type="containsText" dxfId="2506" priority="622" operator="containsText" text="II">
      <formula>NOT(ISERROR(SEARCH("II",AS45)))</formula>
    </cfRule>
    <cfRule type="containsText" dxfId="2505" priority="623" operator="containsText" text="IV">
      <formula>NOT(ISERROR(SEARCH("IV",AS45)))</formula>
    </cfRule>
    <cfRule type="containsText" dxfId="2504" priority="624" operator="containsText" text="III">
      <formula>NOT(ISERROR(SEARCH("III",AS45)))</formula>
    </cfRule>
    <cfRule type="containsText" dxfId="2503" priority="625" operator="containsText" text="III">
      <formula>NOT(ISERROR(SEARCH("III",AS45)))</formula>
    </cfRule>
    <cfRule type="containsText" dxfId="2502" priority="626" operator="containsText" text="I">
      <formula>NOT(ISERROR(SEARCH("I",AS45)))</formula>
    </cfRule>
  </conditionalFormatting>
  <conditionalFormatting sqref="AS45">
    <cfRule type="cellIs" dxfId="2501" priority="618" operator="greaterThan">
      <formula>600</formula>
    </cfRule>
    <cfRule type="cellIs" dxfId="2500" priority="619" operator="lessThan">
      <formula>600</formula>
    </cfRule>
    <cfRule type="cellIs" dxfId="2499" priority="620" operator="between">
      <formula>4000</formula>
      <formula>600</formula>
    </cfRule>
  </conditionalFormatting>
  <conditionalFormatting sqref="AS45">
    <cfRule type="cellIs" dxfId="2498" priority="615" operator="equal">
      <formula>"I"</formula>
    </cfRule>
    <cfRule type="cellIs" dxfId="2497" priority="616" operator="greaterThan">
      <formula>150</formula>
    </cfRule>
    <cfRule type="cellIs" dxfId="2496" priority="617" operator="greaterThan">
      <formula>150</formula>
    </cfRule>
  </conditionalFormatting>
  <conditionalFormatting sqref="AS45">
    <cfRule type="cellIs" dxfId="2495" priority="612" operator="equal">
      <formula>"I"</formula>
    </cfRule>
    <cfRule type="cellIs" dxfId="2494" priority="613" operator="greaterThan">
      <formula>150</formula>
    </cfRule>
    <cfRule type="cellIs" dxfId="2493" priority="614" operator="greaterThan">
      <formula>150</formula>
    </cfRule>
  </conditionalFormatting>
  <conditionalFormatting sqref="AS45">
    <cfRule type="cellIs" dxfId="2492" priority="609" operator="equal">
      <formula>"I"</formula>
    </cfRule>
    <cfRule type="cellIs" dxfId="2491" priority="610" operator="greaterThan">
      <formula>150</formula>
    </cfRule>
    <cfRule type="cellIs" dxfId="2490" priority="611" operator="greaterThan">
      <formula>150</formula>
    </cfRule>
  </conditionalFormatting>
  <conditionalFormatting sqref="AS45">
    <cfRule type="cellIs" dxfId="2489" priority="606" operator="equal">
      <formula>"I"</formula>
    </cfRule>
    <cfRule type="cellIs" dxfId="2488" priority="607" operator="greaterThan">
      <formula>150</formula>
    </cfRule>
    <cfRule type="cellIs" dxfId="2487" priority="608" operator="greaterThan">
      <formula>150</formula>
    </cfRule>
  </conditionalFormatting>
  <conditionalFormatting sqref="T17 AP17">
    <cfRule type="containsText" dxfId="2486" priority="596" operator="containsText" text="Muy Alto">
      <formula>NOT(ISERROR(SEARCH("Muy Alto",T17)))</formula>
    </cfRule>
    <cfRule type="containsText" dxfId="2485" priority="597" operator="containsText" text="Bajo">
      <formula>NOT(ISERROR(SEARCH("Bajo",T17)))</formula>
    </cfRule>
    <cfRule type="containsText" dxfId="2484" priority="598" operator="containsText" text="Medio">
      <formula>NOT(ISERROR(SEARCH("Medio",T17)))</formula>
    </cfRule>
    <cfRule type="containsText" dxfId="2483" priority="599" operator="containsText" text="Alto">
      <formula>NOT(ISERROR(SEARCH("Alto",T17)))</formula>
    </cfRule>
    <cfRule type="containsText" dxfId="2482" priority="600" operator="containsText" text="Muy Alto">
      <formula>NOT(ISERROR(SEARCH("Muy Alto",T17)))</formula>
    </cfRule>
  </conditionalFormatting>
  <conditionalFormatting sqref="Y17">
    <cfRule type="containsText" dxfId="2481" priority="591" operator="containsText" text="Corecion urgente">
      <formula>NOT(ISERROR(SEARCH("Corecion urgente",Y17)))</formula>
    </cfRule>
    <cfRule type="containsText" dxfId="2480" priority="592" operator="containsText" text="No reqiere intervevir">
      <formula>NOT(ISERROR(SEARCH("No reqiere intervevir",Y17)))</formula>
    </cfRule>
    <cfRule type="containsText" dxfId="2479" priority="593" operator="containsText" text="Mejorar control existente">
      <formula>NOT(ISERROR(SEARCH("Mejorar control existente",Y17)))</formula>
    </cfRule>
    <cfRule type="containsText" dxfId="2478" priority="594" operator="containsText" text="Adoptar medidas de control">
      <formula>NOT(ISERROR(SEARCH("Adoptar medidas de control",Y17)))</formula>
    </cfRule>
    <cfRule type="containsText" dxfId="2477" priority="595" operator="containsText" text="Correccion urgente">
      <formula>NOT(ISERROR(SEARCH("Correccion urgente",Y17)))</formula>
    </cfRule>
  </conditionalFormatting>
  <conditionalFormatting sqref="W17">
    <cfRule type="containsText" dxfId="2476" priority="565" operator="containsText" text="IV">
      <formula>NOT(ISERROR(SEARCH("IV",W17)))</formula>
    </cfRule>
    <cfRule type="containsText" dxfId="2475" priority="566" operator="containsText" text="III">
      <formula>NOT(ISERROR(SEARCH("III",W17)))</formula>
    </cfRule>
    <cfRule type="containsText" dxfId="2474" priority="567" operator="containsText" text="II">
      <formula>NOT(ISERROR(SEARCH("II",W17)))</formula>
    </cfRule>
    <cfRule type="containsText" dxfId="2473" priority="568" operator="containsText" text="II">
      <formula>NOT(ISERROR(SEARCH("II",W17)))</formula>
    </cfRule>
    <cfRule type="containsText" dxfId="2472" priority="569" operator="containsText" text="I">
      <formula>NOT(ISERROR(SEARCH("I",W17)))</formula>
    </cfRule>
    <cfRule type="containsText" dxfId="2471" priority="585" stopIfTrue="1" operator="containsText" text="III">
      <formula>NOT(ISERROR(SEARCH("III",W17)))</formula>
    </cfRule>
    <cfRule type="containsText" dxfId="2470" priority="586" operator="containsText" text="II">
      <formula>NOT(ISERROR(SEARCH("II",W17)))</formula>
    </cfRule>
    <cfRule type="containsText" dxfId="2469" priority="587" operator="containsText" text="IV">
      <formula>NOT(ISERROR(SEARCH("IV",W17)))</formula>
    </cfRule>
    <cfRule type="containsText" dxfId="2468" priority="588" operator="containsText" text="III">
      <formula>NOT(ISERROR(SEARCH("III",W17)))</formula>
    </cfRule>
    <cfRule type="containsText" dxfId="2467" priority="589" operator="containsText" text="III">
      <formula>NOT(ISERROR(SEARCH("III",W17)))</formula>
    </cfRule>
    <cfRule type="containsText" dxfId="2466" priority="590" operator="containsText" text="I">
      <formula>NOT(ISERROR(SEARCH("I",W17)))</formula>
    </cfRule>
  </conditionalFormatting>
  <conditionalFormatting sqref="W17">
    <cfRule type="cellIs" dxfId="2465" priority="582" operator="greaterThan">
      <formula>600</formula>
    </cfRule>
    <cfRule type="cellIs" dxfId="2464" priority="583" operator="lessThan">
      <formula>600</formula>
    </cfRule>
    <cfRule type="cellIs" dxfId="2463" priority="584" operator="between">
      <formula>4000</formula>
      <formula>600</formula>
    </cfRule>
  </conditionalFormatting>
  <conditionalFormatting sqref="W17">
    <cfRule type="cellIs" dxfId="2462" priority="579" operator="equal">
      <formula>"I"</formula>
    </cfRule>
    <cfRule type="cellIs" dxfId="2461" priority="580" operator="greaterThan">
      <formula>150</formula>
    </cfRule>
    <cfRule type="cellIs" dxfId="2460" priority="581" operator="greaterThan">
      <formula>150</formula>
    </cfRule>
  </conditionalFormatting>
  <conditionalFormatting sqref="W17">
    <cfRule type="cellIs" dxfId="2459" priority="576" operator="equal">
      <formula>"I"</formula>
    </cfRule>
    <cfRule type="cellIs" dxfId="2458" priority="577" operator="greaterThan">
      <formula>150</formula>
    </cfRule>
    <cfRule type="cellIs" dxfId="2457" priority="578" operator="greaterThan">
      <formula>150</formula>
    </cfRule>
  </conditionalFormatting>
  <conditionalFormatting sqref="W17">
    <cfRule type="cellIs" dxfId="2456" priority="573" operator="equal">
      <formula>"I"</formula>
    </cfRule>
    <cfRule type="cellIs" dxfId="2455" priority="574" operator="greaterThan">
      <formula>150</formula>
    </cfRule>
    <cfRule type="cellIs" dxfId="2454" priority="575" operator="greaterThan">
      <formula>150</formula>
    </cfRule>
  </conditionalFormatting>
  <conditionalFormatting sqref="W17">
    <cfRule type="cellIs" dxfId="2453" priority="570" operator="equal">
      <formula>"I"</formula>
    </cfRule>
    <cfRule type="cellIs" dxfId="2452" priority="571" operator="greaterThan">
      <formula>150</formula>
    </cfRule>
    <cfRule type="cellIs" dxfId="2451" priority="572" operator="greaterThan">
      <formula>150</formula>
    </cfRule>
  </conditionalFormatting>
  <conditionalFormatting sqref="AU17">
    <cfRule type="containsText" dxfId="2450" priority="560" operator="containsText" text="Corecion urgente">
      <formula>NOT(ISERROR(SEARCH("Corecion urgente",AU17)))</formula>
    </cfRule>
    <cfRule type="containsText" dxfId="2449" priority="561" operator="containsText" text="No reqiere intervevir">
      <formula>NOT(ISERROR(SEARCH("No reqiere intervevir",AU17)))</formula>
    </cfRule>
    <cfRule type="containsText" dxfId="2448" priority="562" operator="containsText" text="Mejorar control existente">
      <formula>NOT(ISERROR(SEARCH("Mejorar control existente",AU17)))</formula>
    </cfRule>
    <cfRule type="containsText" dxfId="2447" priority="563" operator="containsText" text="Adoptar medidas de control">
      <formula>NOT(ISERROR(SEARCH("Adoptar medidas de control",AU17)))</formula>
    </cfRule>
    <cfRule type="containsText" dxfId="2446" priority="564" operator="containsText" text="Correccion urgente">
      <formula>NOT(ISERROR(SEARCH("Correccion urgente",AU17)))</formula>
    </cfRule>
  </conditionalFormatting>
  <conditionalFormatting sqref="AS17">
    <cfRule type="containsText" dxfId="2445" priority="534" operator="containsText" text="IV">
      <formula>NOT(ISERROR(SEARCH("IV",AS17)))</formula>
    </cfRule>
    <cfRule type="containsText" dxfId="2444" priority="535" operator="containsText" text="III">
      <formula>NOT(ISERROR(SEARCH("III",AS17)))</formula>
    </cfRule>
    <cfRule type="containsText" dxfId="2443" priority="536" operator="containsText" text="II">
      <formula>NOT(ISERROR(SEARCH("II",AS17)))</formula>
    </cfRule>
    <cfRule type="containsText" dxfId="2442" priority="537" operator="containsText" text="II">
      <formula>NOT(ISERROR(SEARCH("II",AS17)))</formula>
    </cfRule>
    <cfRule type="containsText" dxfId="2441" priority="538" operator="containsText" text="I">
      <formula>NOT(ISERROR(SEARCH("I",AS17)))</formula>
    </cfRule>
    <cfRule type="containsText" dxfId="2440" priority="554" stopIfTrue="1" operator="containsText" text="III">
      <formula>NOT(ISERROR(SEARCH("III",AS17)))</formula>
    </cfRule>
    <cfRule type="containsText" dxfId="2439" priority="555" operator="containsText" text="II">
      <formula>NOT(ISERROR(SEARCH("II",AS17)))</formula>
    </cfRule>
    <cfRule type="containsText" dxfId="2438" priority="556" operator="containsText" text="IV">
      <formula>NOT(ISERROR(SEARCH("IV",AS17)))</formula>
    </cfRule>
    <cfRule type="containsText" dxfId="2437" priority="557" operator="containsText" text="III">
      <formula>NOT(ISERROR(SEARCH("III",AS17)))</formula>
    </cfRule>
    <cfRule type="containsText" dxfId="2436" priority="558" operator="containsText" text="III">
      <formula>NOT(ISERROR(SEARCH("III",AS17)))</formula>
    </cfRule>
    <cfRule type="containsText" dxfId="2435" priority="559" operator="containsText" text="I">
      <formula>NOT(ISERROR(SEARCH("I",AS17)))</formula>
    </cfRule>
  </conditionalFormatting>
  <conditionalFormatting sqref="AS17">
    <cfRule type="cellIs" dxfId="2434" priority="551" operator="greaterThan">
      <formula>600</formula>
    </cfRule>
    <cfRule type="cellIs" dxfId="2433" priority="552" operator="lessThan">
      <formula>600</formula>
    </cfRule>
    <cfRule type="cellIs" dxfId="2432" priority="553" operator="between">
      <formula>4000</formula>
      <formula>600</formula>
    </cfRule>
  </conditionalFormatting>
  <conditionalFormatting sqref="AS17">
    <cfRule type="cellIs" dxfId="2431" priority="548" operator="equal">
      <formula>"I"</formula>
    </cfRule>
    <cfRule type="cellIs" dxfId="2430" priority="549" operator="greaterThan">
      <formula>150</formula>
    </cfRule>
    <cfRule type="cellIs" dxfId="2429" priority="550" operator="greaterThan">
      <formula>150</formula>
    </cfRule>
  </conditionalFormatting>
  <conditionalFormatting sqref="AS17">
    <cfRule type="cellIs" dxfId="2428" priority="545" operator="equal">
      <formula>"I"</formula>
    </cfRule>
    <cfRule type="cellIs" dxfId="2427" priority="546" operator="greaterThan">
      <formula>150</formula>
    </cfRule>
    <cfRule type="cellIs" dxfId="2426" priority="547" operator="greaterThan">
      <formula>150</formula>
    </cfRule>
  </conditionalFormatting>
  <conditionalFormatting sqref="AS17">
    <cfRule type="cellIs" dxfId="2425" priority="542" operator="equal">
      <formula>"I"</formula>
    </cfRule>
    <cfRule type="cellIs" dxfId="2424" priority="543" operator="greaterThan">
      <formula>150</formula>
    </cfRule>
    <cfRule type="cellIs" dxfId="2423" priority="544" operator="greaterThan">
      <formula>150</formula>
    </cfRule>
  </conditionalFormatting>
  <conditionalFormatting sqref="AS17">
    <cfRule type="cellIs" dxfId="2422" priority="539" operator="equal">
      <formula>"I"</formula>
    </cfRule>
    <cfRule type="cellIs" dxfId="2421" priority="540" operator="greaterThan">
      <formula>150</formula>
    </cfRule>
    <cfRule type="cellIs" dxfId="2420" priority="541" operator="greaterThan">
      <formula>150</formula>
    </cfRule>
  </conditionalFormatting>
  <conditionalFormatting sqref="W18">
    <cfRule type="cellIs" dxfId="2419" priority="520" operator="greaterThan">
      <formula>600</formula>
    </cfRule>
    <cfRule type="cellIs" dxfId="2418" priority="521" operator="lessThan">
      <formula>600</formula>
    </cfRule>
    <cfRule type="cellIs" dxfId="2417" priority="522" operator="between">
      <formula>4000</formula>
      <formula>600</formula>
    </cfRule>
  </conditionalFormatting>
  <conditionalFormatting sqref="W18">
    <cfRule type="cellIs" dxfId="2416" priority="517" operator="equal">
      <formula>"I"</formula>
    </cfRule>
    <cfRule type="cellIs" dxfId="2415" priority="518" operator="greaterThan">
      <formula>150</formula>
    </cfRule>
    <cfRule type="cellIs" dxfId="2414" priority="519" operator="greaterThan">
      <formula>150</formula>
    </cfRule>
  </conditionalFormatting>
  <conditionalFormatting sqref="Y18">
    <cfRule type="containsText" dxfId="2413" priority="529" operator="containsText" text="Corecion urgente">
      <formula>NOT(ISERROR(SEARCH("Corecion urgente",Y18)))</formula>
    </cfRule>
    <cfRule type="containsText" dxfId="2412" priority="530" operator="containsText" text="No reqiere intervevir">
      <formula>NOT(ISERROR(SEARCH("No reqiere intervevir",Y18)))</formula>
    </cfRule>
    <cfRule type="containsText" dxfId="2411" priority="531" operator="containsText" text="Mejorar control existente">
      <formula>NOT(ISERROR(SEARCH("Mejorar control existente",Y18)))</formula>
    </cfRule>
    <cfRule type="containsText" dxfId="2410" priority="532" operator="containsText" text="Adoptar medidas de control">
      <formula>NOT(ISERROR(SEARCH("Adoptar medidas de control",Y18)))</formula>
    </cfRule>
    <cfRule type="containsText" dxfId="2409" priority="533" operator="containsText" text="Correccion urgente">
      <formula>NOT(ISERROR(SEARCH("Correccion urgente",Y18)))</formula>
    </cfRule>
  </conditionalFormatting>
  <conditionalFormatting sqref="W18">
    <cfRule type="containsText" dxfId="2408" priority="512" operator="containsText" text="IV">
      <formula>NOT(ISERROR(SEARCH("IV",W18)))</formula>
    </cfRule>
    <cfRule type="containsText" dxfId="2407" priority="513" operator="containsText" text="III">
      <formula>NOT(ISERROR(SEARCH("III",W18)))</formula>
    </cfRule>
    <cfRule type="containsText" dxfId="2406" priority="514" operator="containsText" text="II">
      <formula>NOT(ISERROR(SEARCH("II",W18)))</formula>
    </cfRule>
    <cfRule type="containsText" dxfId="2405" priority="515" operator="containsText" text="II">
      <formula>NOT(ISERROR(SEARCH("II",W18)))</formula>
    </cfRule>
    <cfRule type="containsText" dxfId="2404" priority="516" operator="containsText" text="I">
      <formula>NOT(ISERROR(SEARCH("I",W18)))</formula>
    </cfRule>
    <cfRule type="containsText" dxfId="2403" priority="523" stopIfTrue="1" operator="containsText" text="III">
      <formula>NOT(ISERROR(SEARCH("III",W18)))</formula>
    </cfRule>
    <cfRule type="containsText" dxfId="2402" priority="524" operator="containsText" text="II">
      <formula>NOT(ISERROR(SEARCH("II",W18)))</formula>
    </cfRule>
    <cfRule type="containsText" dxfId="2401" priority="525" operator="containsText" text="IV">
      <formula>NOT(ISERROR(SEARCH("IV",W18)))</formula>
    </cfRule>
    <cfRule type="containsText" dxfId="2400" priority="526" operator="containsText" text="III">
      <formula>NOT(ISERROR(SEARCH("III",W18)))</formula>
    </cfRule>
    <cfRule type="containsText" dxfId="2399" priority="527" operator="containsText" text="III">
      <formula>NOT(ISERROR(SEARCH("III",W18)))</formula>
    </cfRule>
    <cfRule type="containsText" dxfId="2398" priority="528" operator="containsText" text="I">
      <formula>NOT(ISERROR(SEARCH("I",W18)))</formula>
    </cfRule>
  </conditionalFormatting>
  <conditionalFormatting sqref="T18">
    <cfRule type="containsText" dxfId="2397" priority="507" operator="containsText" text="Muy Alto">
      <formula>NOT(ISERROR(SEARCH("Muy Alto",T18)))</formula>
    </cfRule>
    <cfRule type="containsText" dxfId="2396" priority="508" operator="containsText" text="Bajo">
      <formula>NOT(ISERROR(SEARCH("Bajo",T18)))</formula>
    </cfRule>
    <cfRule type="containsText" dxfId="2395" priority="509" operator="containsText" text="Medio">
      <formula>NOT(ISERROR(SEARCH("Medio",T18)))</formula>
    </cfRule>
    <cfRule type="containsText" dxfId="2394" priority="510" operator="containsText" text="Alto">
      <formula>NOT(ISERROR(SEARCH("Alto",T18)))</formula>
    </cfRule>
    <cfRule type="containsText" dxfId="2393" priority="511" operator="containsText" text="Muy Alto">
      <formula>NOT(ISERROR(SEARCH("Muy Alto",T18)))</formula>
    </cfRule>
  </conditionalFormatting>
  <conditionalFormatting sqref="AS18">
    <cfRule type="cellIs" dxfId="2392" priority="493" operator="greaterThan">
      <formula>600</formula>
    </cfRule>
    <cfRule type="cellIs" dxfId="2391" priority="494" operator="lessThan">
      <formula>600</formula>
    </cfRule>
    <cfRule type="cellIs" dxfId="2390" priority="495" operator="between">
      <formula>4000</formula>
      <formula>600</formula>
    </cfRule>
  </conditionalFormatting>
  <conditionalFormatting sqref="AS18">
    <cfRule type="cellIs" dxfId="2389" priority="490" operator="equal">
      <formula>"I"</formula>
    </cfRule>
    <cfRule type="cellIs" dxfId="2388" priority="491" operator="greaterThan">
      <formula>150</formula>
    </cfRule>
    <cfRule type="cellIs" dxfId="2387" priority="492" operator="greaterThan">
      <formula>150</formula>
    </cfRule>
  </conditionalFormatting>
  <conditionalFormatting sqref="AU18">
    <cfRule type="containsText" dxfId="2386" priority="502" operator="containsText" text="Corecion urgente">
      <formula>NOT(ISERROR(SEARCH("Corecion urgente",AU18)))</formula>
    </cfRule>
    <cfRule type="containsText" dxfId="2385" priority="503" operator="containsText" text="No reqiere intervevir">
      <formula>NOT(ISERROR(SEARCH("No reqiere intervevir",AU18)))</formula>
    </cfRule>
    <cfRule type="containsText" dxfId="2384" priority="504" operator="containsText" text="Mejorar control existente">
      <formula>NOT(ISERROR(SEARCH("Mejorar control existente",AU18)))</formula>
    </cfRule>
    <cfRule type="containsText" dxfId="2383" priority="505" operator="containsText" text="Adoptar medidas de control">
      <formula>NOT(ISERROR(SEARCH("Adoptar medidas de control",AU18)))</formula>
    </cfRule>
    <cfRule type="containsText" dxfId="2382" priority="506" operator="containsText" text="Correccion urgente">
      <formula>NOT(ISERROR(SEARCH("Correccion urgente",AU18)))</formula>
    </cfRule>
  </conditionalFormatting>
  <conditionalFormatting sqref="AS18">
    <cfRule type="containsText" dxfId="2381" priority="485" operator="containsText" text="IV">
      <formula>NOT(ISERROR(SEARCH("IV",AS18)))</formula>
    </cfRule>
    <cfRule type="containsText" dxfId="2380" priority="486" operator="containsText" text="III">
      <formula>NOT(ISERROR(SEARCH("III",AS18)))</formula>
    </cfRule>
    <cfRule type="containsText" dxfId="2379" priority="487" operator="containsText" text="II">
      <formula>NOT(ISERROR(SEARCH("II",AS18)))</formula>
    </cfRule>
    <cfRule type="containsText" dxfId="2378" priority="488" operator="containsText" text="II">
      <formula>NOT(ISERROR(SEARCH("II",AS18)))</formula>
    </cfRule>
    <cfRule type="containsText" dxfId="2377" priority="489" operator="containsText" text="I">
      <formula>NOT(ISERROR(SEARCH("I",AS18)))</formula>
    </cfRule>
    <cfRule type="containsText" dxfId="2376" priority="496" stopIfTrue="1" operator="containsText" text="III">
      <formula>NOT(ISERROR(SEARCH("III",AS18)))</formula>
    </cfRule>
    <cfRule type="containsText" dxfId="2375" priority="497" operator="containsText" text="II">
      <formula>NOT(ISERROR(SEARCH("II",AS18)))</formula>
    </cfRule>
    <cfRule type="containsText" dxfId="2374" priority="498" operator="containsText" text="IV">
      <formula>NOT(ISERROR(SEARCH("IV",AS18)))</formula>
    </cfRule>
    <cfRule type="containsText" dxfId="2373" priority="499" operator="containsText" text="III">
      <formula>NOT(ISERROR(SEARCH("III",AS18)))</formula>
    </cfRule>
    <cfRule type="containsText" dxfId="2372" priority="500" operator="containsText" text="III">
      <formula>NOT(ISERROR(SEARCH("III",AS18)))</formula>
    </cfRule>
    <cfRule type="containsText" dxfId="2371" priority="501" operator="containsText" text="I">
      <formula>NOT(ISERROR(SEARCH("I",AS18)))</formula>
    </cfRule>
  </conditionalFormatting>
  <conditionalFormatting sqref="AP18">
    <cfRule type="containsText" dxfId="2370" priority="480" operator="containsText" text="Muy Alto">
      <formula>NOT(ISERROR(SEARCH("Muy Alto",AP18)))</formula>
    </cfRule>
    <cfRule type="containsText" dxfId="2369" priority="481" operator="containsText" text="Bajo">
      <formula>NOT(ISERROR(SEARCH("Bajo",AP18)))</formula>
    </cfRule>
    <cfRule type="containsText" dxfId="2368" priority="482" operator="containsText" text="Medio">
      <formula>NOT(ISERROR(SEARCH("Medio",AP18)))</formula>
    </cfRule>
    <cfRule type="containsText" dxfId="2367" priority="483" operator="containsText" text="Alto">
      <formula>NOT(ISERROR(SEARCH("Alto",AP18)))</formula>
    </cfRule>
    <cfRule type="containsText" dxfId="2366" priority="484" operator="containsText" text="Muy Alto">
      <formula>NOT(ISERROR(SEARCH("Muy Alto",AP18)))</formula>
    </cfRule>
  </conditionalFormatting>
  <conditionalFormatting sqref="AP19 T19">
    <cfRule type="containsText" dxfId="2365" priority="475" operator="containsText" text="Muy Alto">
      <formula>NOT(ISERROR(SEARCH("Muy Alto",T19)))</formula>
    </cfRule>
    <cfRule type="containsText" dxfId="2364" priority="476" operator="containsText" text="Bajo">
      <formula>NOT(ISERROR(SEARCH("Bajo",T19)))</formula>
    </cfRule>
    <cfRule type="containsText" dxfId="2363" priority="477" operator="containsText" text="Medio">
      <formula>NOT(ISERROR(SEARCH("Medio",T19)))</formula>
    </cfRule>
    <cfRule type="containsText" dxfId="2362" priority="478" operator="containsText" text="Alto">
      <formula>NOT(ISERROR(SEARCH("Alto",T19)))</formula>
    </cfRule>
    <cfRule type="containsText" dxfId="2361" priority="479" operator="containsText" text="Muy Alto">
      <formula>NOT(ISERROR(SEARCH("Muy Alto",T19)))</formula>
    </cfRule>
  </conditionalFormatting>
  <conditionalFormatting sqref="Y19">
    <cfRule type="containsText" dxfId="2360" priority="470" operator="containsText" text="Corecion urgente">
      <formula>NOT(ISERROR(SEARCH("Corecion urgente",Y19)))</formula>
    </cfRule>
    <cfRule type="containsText" dxfId="2359" priority="471" operator="containsText" text="No reqiere intervevir">
      <formula>NOT(ISERROR(SEARCH("No reqiere intervevir",Y19)))</formula>
    </cfRule>
    <cfRule type="containsText" dxfId="2358" priority="472" operator="containsText" text="Mejorar control existente">
      <formula>NOT(ISERROR(SEARCH("Mejorar control existente",Y19)))</formula>
    </cfRule>
    <cfRule type="containsText" dxfId="2357" priority="473" operator="containsText" text="Adoptar medidas de control">
      <formula>NOT(ISERROR(SEARCH("Adoptar medidas de control",Y19)))</formula>
    </cfRule>
    <cfRule type="containsText" dxfId="2356" priority="474" operator="containsText" text="Correccion urgente">
      <formula>NOT(ISERROR(SEARCH("Correccion urgente",Y19)))</formula>
    </cfRule>
  </conditionalFormatting>
  <conditionalFormatting sqref="W19">
    <cfRule type="containsText" dxfId="2355" priority="444" operator="containsText" text="IV">
      <formula>NOT(ISERROR(SEARCH("IV",W19)))</formula>
    </cfRule>
    <cfRule type="containsText" dxfId="2354" priority="445" operator="containsText" text="III">
      <formula>NOT(ISERROR(SEARCH("III",W19)))</formula>
    </cfRule>
    <cfRule type="containsText" dxfId="2353" priority="446" operator="containsText" text="II">
      <formula>NOT(ISERROR(SEARCH("II",W19)))</formula>
    </cfRule>
    <cfRule type="containsText" dxfId="2352" priority="447" operator="containsText" text="II">
      <formula>NOT(ISERROR(SEARCH("II",W19)))</formula>
    </cfRule>
    <cfRule type="containsText" dxfId="2351" priority="448" operator="containsText" text="I">
      <formula>NOT(ISERROR(SEARCH("I",W19)))</formula>
    </cfRule>
    <cfRule type="containsText" dxfId="2350" priority="464" stopIfTrue="1" operator="containsText" text="III">
      <formula>NOT(ISERROR(SEARCH("III",W19)))</formula>
    </cfRule>
    <cfRule type="containsText" dxfId="2349" priority="465" operator="containsText" text="II">
      <formula>NOT(ISERROR(SEARCH("II",W19)))</formula>
    </cfRule>
    <cfRule type="containsText" dxfId="2348" priority="466" operator="containsText" text="IV">
      <formula>NOT(ISERROR(SEARCH("IV",W19)))</formula>
    </cfRule>
    <cfRule type="containsText" dxfId="2347" priority="467" operator="containsText" text="III">
      <formula>NOT(ISERROR(SEARCH("III",W19)))</formula>
    </cfRule>
    <cfRule type="containsText" dxfId="2346" priority="468" operator="containsText" text="III">
      <formula>NOT(ISERROR(SEARCH("III",W19)))</formula>
    </cfRule>
    <cfRule type="containsText" dxfId="2345" priority="469" operator="containsText" text="I">
      <formula>NOT(ISERROR(SEARCH("I",W19)))</formula>
    </cfRule>
  </conditionalFormatting>
  <conditionalFormatting sqref="W19">
    <cfRule type="cellIs" dxfId="2344" priority="461" operator="greaterThan">
      <formula>600</formula>
    </cfRule>
    <cfRule type="cellIs" dxfId="2343" priority="462" operator="lessThan">
      <formula>600</formula>
    </cfRule>
    <cfRule type="cellIs" dxfId="2342" priority="463" operator="between">
      <formula>4000</formula>
      <formula>600</formula>
    </cfRule>
  </conditionalFormatting>
  <conditionalFormatting sqref="W19">
    <cfRule type="cellIs" dxfId="2341" priority="458" operator="equal">
      <formula>"I"</formula>
    </cfRule>
    <cfRule type="cellIs" dxfId="2340" priority="459" operator="greaterThan">
      <formula>150</formula>
    </cfRule>
    <cfRule type="cellIs" dxfId="2339" priority="460" operator="greaterThan">
      <formula>150</formula>
    </cfRule>
  </conditionalFormatting>
  <conditionalFormatting sqref="W19">
    <cfRule type="cellIs" dxfId="2338" priority="455" operator="equal">
      <formula>"I"</formula>
    </cfRule>
    <cfRule type="cellIs" dxfId="2337" priority="456" operator="greaterThan">
      <formula>150</formula>
    </cfRule>
    <cfRule type="cellIs" dxfId="2336" priority="457" operator="greaterThan">
      <formula>150</formula>
    </cfRule>
  </conditionalFormatting>
  <conditionalFormatting sqref="W19">
    <cfRule type="cellIs" dxfId="2335" priority="452" operator="equal">
      <formula>"I"</formula>
    </cfRule>
    <cfRule type="cellIs" dxfId="2334" priority="453" operator="greaterThan">
      <formula>150</formula>
    </cfRule>
    <cfRule type="cellIs" dxfId="2333" priority="454" operator="greaterThan">
      <formula>150</formula>
    </cfRule>
  </conditionalFormatting>
  <conditionalFormatting sqref="W19">
    <cfRule type="cellIs" dxfId="2332" priority="449" operator="equal">
      <formula>"I"</formula>
    </cfRule>
    <cfRule type="cellIs" dxfId="2331" priority="450" operator="greaterThan">
      <formula>150</formula>
    </cfRule>
    <cfRule type="cellIs" dxfId="2330" priority="451" operator="greaterThan">
      <formula>150</formula>
    </cfRule>
  </conditionalFormatting>
  <conditionalFormatting sqref="AU19">
    <cfRule type="containsText" dxfId="2329" priority="439" operator="containsText" text="Corecion urgente">
      <formula>NOT(ISERROR(SEARCH("Corecion urgente",AU19)))</formula>
    </cfRule>
    <cfRule type="containsText" dxfId="2328" priority="440" operator="containsText" text="No reqiere intervevir">
      <formula>NOT(ISERROR(SEARCH("No reqiere intervevir",AU19)))</formula>
    </cfRule>
    <cfRule type="containsText" dxfId="2327" priority="441" operator="containsText" text="Mejorar control existente">
      <formula>NOT(ISERROR(SEARCH("Mejorar control existente",AU19)))</formula>
    </cfRule>
    <cfRule type="containsText" dxfId="2326" priority="442" operator="containsText" text="Adoptar medidas de control">
      <formula>NOT(ISERROR(SEARCH("Adoptar medidas de control",AU19)))</formula>
    </cfRule>
    <cfRule type="containsText" dxfId="2325" priority="443" operator="containsText" text="Correccion urgente">
      <formula>NOT(ISERROR(SEARCH("Correccion urgente",AU19)))</formula>
    </cfRule>
  </conditionalFormatting>
  <conditionalFormatting sqref="AS19">
    <cfRule type="containsText" dxfId="2324" priority="413" operator="containsText" text="IV">
      <formula>NOT(ISERROR(SEARCH("IV",AS19)))</formula>
    </cfRule>
    <cfRule type="containsText" dxfId="2323" priority="414" operator="containsText" text="III">
      <formula>NOT(ISERROR(SEARCH("III",AS19)))</formula>
    </cfRule>
    <cfRule type="containsText" dxfId="2322" priority="415" operator="containsText" text="II">
      <formula>NOT(ISERROR(SEARCH("II",AS19)))</formula>
    </cfRule>
    <cfRule type="containsText" dxfId="2321" priority="416" operator="containsText" text="II">
      <formula>NOT(ISERROR(SEARCH("II",AS19)))</formula>
    </cfRule>
    <cfRule type="containsText" dxfId="2320" priority="417" operator="containsText" text="I">
      <formula>NOT(ISERROR(SEARCH("I",AS19)))</formula>
    </cfRule>
    <cfRule type="containsText" dxfId="2319" priority="433" stopIfTrue="1" operator="containsText" text="III">
      <formula>NOT(ISERROR(SEARCH("III",AS19)))</formula>
    </cfRule>
    <cfRule type="containsText" dxfId="2318" priority="434" operator="containsText" text="II">
      <formula>NOT(ISERROR(SEARCH("II",AS19)))</formula>
    </cfRule>
    <cfRule type="containsText" dxfId="2317" priority="435" operator="containsText" text="IV">
      <formula>NOT(ISERROR(SEARCH("IV",AS19)))</formula>
    </cfRule>
    <cfRule type="containsText" dxfId="2316" priority="436" operator="containsText" text="III">
      <formula>NOT(ISERROR(SEARCH("III",AS19)))</formula>
    </cfRule>
    <cfRule type="containsText" dxfId="2315" priority="437" operator="containsText" text="III">
      <formula>NOT(ISERROR(SEARCH("III",AS19)))</formula>
    </cfRule>
    <cfRule type="containsText" dxfId="2314" priority="438" operator="containsText" text="I">
      <formula>NOT(ISERROR(SEARCH("I",AS19)))</formula>
    </cfRule>
  </conditionalFormatting>
  <conditionalFormatting sqref="AS19">
    <cfRule type="cellIs" dxfId="2313" priority="430" operator="greaterThan">
      <formula>600</formula>
    </cfRule>
    <cfRule type="cellIs" dxfId="2312" priority="431" operator="lessThan">
      <formula>600</formula>
    </cfRule>
    <cfRule type="cellIs" dxfId="2311" priority="432" operator="between">
      <formula>4000</formula>
      <formula>600</formula>
    </cfRule>
  </conditionalFormatting>
  <conditionalFormatting sqref="AS19">
    <cfRule type="cellIs" dxfId="2310" priority="427" operator="equal">
      <formula>"I"</formula>
    </cfRule>
    <cfRule type="cellIs" dxfId="2309" priority="428" operator="greaterThan">
      <formula>150</formula>
    </cfRule>
    <cfRule type="cellIs" dxfId="2308" priority="429" operator="greaterThan">
      <formula>150</formula>
    </cfRule>
  </conditionalFormatting>
  <conditionalFormatting sqref="AS19">
    <cfRule type="cellIs" dxfId="2307" priority="424" operator="equal">
      <formula>"I"</formula>
    </cfRule>
    <cfRule type="cellIs" dxfId="2306" priority="425" operator="greaterThan">
      <formula>150</formula>
    </cfRule>
    <cfRule type="cellIs" dxfId="2305" priority="426" operator="greaterThan">
      <formula>150</formula>
    </cfRule>
  </conditionalFormatting>
  <conditionalFormatting sqref="AS19">
    <cfRule type="cellIs" dxfId="2304" priority="421" operator="equal">
      <formula>"I"</formula>
    </cfRule>
    <cfRule type="cellIs" dxfId="2303" priority="422" operator="greaterThan">
      <formula>150</formula>
    </cfRule>
    <cfRule type="cellIs" dxfId="2302" priority="423" operator="greaterThan">
      <formula>150</formula>
    </cfRule>
  </conditionalFormatting>
  <conditionalFormatting sqref="AS19">
    <cfRule type="cellIs" dxfId="2301" priority="418" operator="equal">
      <formula>"I"</formula>
    </cfRule>
    <cfRule type="cellIs" dxfId="2300" priority="419" operator="greaterThan">
      <formula>150</formula>
    </cfRule>
    <cfRule type="cellIs" dxfId="2299" priority="420" operator="greaterThan">
      <formula>150</formula>
    </cfRule>
  </conditionalFormatting>
  <conditionalFormatting sqref="AP21 T21">
    <cfRule type="containsText" dxfId="2298" priority="408" operator="containsText" text="Muy Alto">
      <formula>NOT(ISERROR(SEARCH("Muy Alto",T21)))</formula>
    </cfRule>
    <cfRule type="containsText" dxfId="2297" priority="409" operator="containsText" text="Bajo">
      <formula>NOT(ISERROR(SEARCH("Bajo",T21)))</formula>
    </cfRule>
    <cfRule type="containsText" dxfId="2296" priority="410" operator="containsText" text="Medio">
      <formula>NOT(ISERROR(SEARCH("Medio",T21)))</formula>
    </cfRule>
    <cfRule type="containsText" dxfId="2295" priority="411" operator="containsText" text="Alto">
      <formula>NOT(ISERROR(SEARCH("Alto",T21)))</formula>
    </cfRule>
    <cfRule type="containsText" dxfId="2294" priority="412" operator="containsText" text="Muy Alto">
      <formula>NOT(ISERROR(SEARCH("Muy Alto",T21)))</formula>
    </cfRule>
  </conditionalFormatting>
  <conditionalFormatting sqref="Y21">
    <cfRule type="containsText" dxfId="2293" priority="403" operator="containsText" text="Corecion urgente">
      <formula>NOT(ISERROR(SEARCH("Corecion urgente",Y21)))</formula>
    </cfRule>
    <cfRule type="containsText" dxfId="2292" priority="404" operator="containsText" text="No reqiere intervevir">
      <formula>NOT(ISERROR(SEARCH("No reqiere intervevir",Y21)))</formula>
    </cfRule>
    <cfRule type="containsText" dxfId="2291" priority="405" operator="containsText" text="Mejorar control existente">
      <formula>NOT(ISERROR(SEARCH("Mejorar control existente",Y21)))</formula>
    </cfRule>
    <cfRule type="containsText" dxfId="2290" priority="406" operator="containsText" text="Adoptar medidas de control">
      <formula>NOT(ISERROR(SEARCH("Adoptar medidas de control",Y21)))</formula>
    </cfRule>
    <cfRule type="containsText" dxfId="2289" priority="407" operator="containsText" text="Correccion urgente">
      <formula>NOT(ISERROR(SEARCH("Correccion urgente",Y21)))</formula>
    </cfRule>
  </conditionalFormatting>
  <conditionalFormatting sqref="W21">
    <cfRule type="containsText" dxfId="2288" priority="377" operator="containsText" text="IV">
      <formula>NOT(ISERROR(SEARCH("IV",W21)))</formula>
    </cfRule>
    <cfRule type="containsText" dxfId="2287" priority="378" operator="containsText" text="III">
      <formula>NOT(ISERROR(SEARCH("III",W21)))</formula>
    </cfRule>
    <cfRule type="containsText" dxfId="2286" priority="379" operator="containsText" text="II">
      <formula>NOT(ISERROR(SEARCH("II",W21)))</formula>
    </cfRule>
    <cfRule type="containsText" dxfId="2285" priority="380" operator="containsText" text="II">
      <formula>NOT(ISERROR(SEARCH("II",W21)))</formula>
    </cfRule>
    <cfRule type="containsText" dxfId="2284" priority="381" operator="containsText" text="I">
      <formula>NOT(ISERROR(SEARCH("I",W21)))</formula>
    </cfRule>
    <cfRule type="containsText" dxfId="2283" priority="397" stopIfTrue="1" operator="containsText" text="III">
      <formula>NOT(ISERROR(SEARCH("III",W21)))</formula>
    </cfRule>
    <cfRule type="containsText" dxfId="2282" priority="398" operator="containsText" text="II">
      <formula>NOT(ISERROR(SEARCH("II",W21)))</formula>
    </cfRule>
    <cfRule type="containsText" dxfId="2281" priority="399" operator="containsText" text="IV">
      <formula>NOT(ISERROR(SEARCH("IV",W21)))</formula>
    </cfRule>
    <cfRule type="containsText" dxfId="2280" priority="400" operator="containsText" text="III">
      <formula>NOT(ISERROR(SEARCH("III",W21)))</formula>
    </cfRule>
    <cfRule type="containsText" dxfId="2279" priority="401" operator="containsText" text="III">
      <formula>NOT(ISERROR(SEARCH("III",W21)))</formula>
    </cfRule>
    <cfRule type="containsText" dxfId="2278" priority="402" operator="containsText" text="I">
      <formula>NOT(ISERROR(SEARCH("I",W21)))</formula>
    </cfRule>
  </conditionalFormatting>
  <conditionalFormatting sqref="W21">
    <cfRule type="cellIs" dxfId="2277" priority="394" operator="greaterThan">
      <formula>600</formula>
    </cfRule>
    <cfRule type="cellIs" dxfId="2276" priority="395" operator="lessThan">
      <formula>600</formula>
    </cfRule>
    <cfRule type="cellIs" dxfId="2275" priority="396" operator="between">
      <formula>4000</formula>
      <formula>600</formula>
    </cfRule>
  </conditionalFormatting>
  <conditionalFormatting sqref="W21">
    <cfRule type="cellIs" dxfId="2274" priority="391" operator="equal">
      <formula>"I"</formula>
    </cfRule>
    <cfRule type="cellIs" dxfId="2273" priority="392" operator="greaterThan">
      <formula>150</formula>
    </cfRule>
    <cfRule type="cellIs" dxfId="2272" priority="393" operator="greaterThan">
      <formula>150</formula>
    </cfRule>
  </conditionalFormatting>
  <conditionalFormatting sqref="W21">
    <cfRule type="cellIs" dxfId="2271" priority="388" operator="equal">
      <formula>"I"</formula>
    </cfRule>
    <cfRule type="cellIs" dxfId="2270" priority="389" operator="greaterThan">
      <formula>150</formula>
    </cfRule>
    <cfRule type="cellIs" dxfId="2269" priority="390" operator="greaterThan">
      <formula>150</formula>
    </cfRule>
  </conditionalFormatting>
  <conditionalFormatting sqref="W21">
    <cfRule type="cellIs" dxfId="2268" priority="385" operator="equal">
      <formula>"I"</formula>
    </cfRule>
    <cfRule type="cellIs" dxfId="2267" priority="386" operator="greaterThan">
      <formula>150</formula>
    </cfRule>
    <cfRule type="cellIs" dxfId="2266" priority="387" operator="greaterThan">
      <formula>150</formula>
    </cfRule>
  </conditionalFormatting>
  <conditionalFormatting sqref="W21">
    <cfRule type="cellIs" dxfId="2265" priority="382" operator="equal">
      <formula>"I"</formula>
    </cfRule>
    <cfRule type="cellIs" dxfId="2264" priority="383" operator="greaterThan">
      <formula>150</formula>
    </cfRule>
    <cfRule type="cellIs" dxfId="2263" priority="384" operator="greaterThan">
      <formula>150</formula>
    </cfRule>
  </conditionalFormatting>
  <conditionalFormatting sqref="AU21">
    <cfRule type="containsText" dxfId="2262" priority="372" operator="containsText" text="Corecion urgente">
      <formula>NOT(ISERROR(SEARCH("Corecion urgente",AU21)))</formula>
    </cfRule>
    <cfRule type="containsText" dxfId="2261" priority="373" operator="containsText" text="No reqiere intervevir">
      <formula>NOT(ISERROR(SEARCH("No reqiere intervevir",AU21)))</formula>
    </cfRule>
    <cfRule type="containsText" dxfId="2260" priority="374" operator="containsText" text="Mejorar control existente">
      <formula>NOT(ISERROR(SEARCH("Mejorar control existente",AU21)))</formula>
    </cfRule>
    <cfRule type="containsText" dxfId="2259" priority="375" operator="containsText" text="Adoptar medidas de control">
      <formula>NOT(ISERROR(SEARCH("Adoptar medidas de control",AU21)))</formula>
    </cfRule>
    <cfRule type="containsText" dxfId="2258" priority="376" operator="containsText" text="Correccion urgente">
      <formula>NOT(ISERROR(SEARCH("Correccion urgente",AU21)))</formula>
    </cfRule>
  </conditionalFormatting>
  <conditionalFormatting sqref="AS21">
    <cfRule type="containsText" dxfId="2257" priority="346" operator="containsText" text="IV">
      <formula>NOT(ISERROR(SEARCH("IV",AS21)))</formula>
    </cfRule>
    <cfRule type="containsText" dxfId="2256" priority="347" operator="containsText" text="III">
      <formula>NOT(ISERROR(SEARCH("III",AS21)))</formula>
    </cfRule>
    <cfRule type="containsText" dxfId="2255" priority="348" operator="containsText" text="II">
      <formula>NOT(ISERROR(SEARCH("II",AS21)))</formula>
    </cfRule>
    <cfRule type="containsText" dxfId="2254" priority="349" operator="containsText" text="II">
      <formula>NOT(ISERROR(SEARCH("II",AS21)))</formula>
    </cfRule>
    <cfRule type="containsText" dxfId="2253" priority="350" operator="containsText" text="I">
      <formula>NOT(ISERROR(SEARCH("I",AS21)))</formula>
    </cfRule>
    <cfRule type="containsText" dxfId="2252" priority="366" stopIfTrue="1" operator="containsText" text="III">
      <formula>NOT(ISERROR(SEARCH("III",AS21)))</formula>
    </cfRule>
    <cfRule type="containsText" dxfId="2251" priority="367" operator="containsText" text="II">
      <formula>NOT(ISERROR(SEARCH("II",AS21)))</formula>
    </cfRule>
    <cfRule type="containsText" dxfId="2250" priority="368" operator="containsText" text="IV">
      <formula>NOT(ISERROR(SEARCH("IV",AS21)))</formula>
    </cfRule>
    <cfRule type="containsText" dxfId="2249" priority="369" operator="containsText" text="III">
      <formula>NOT(ISERROR(SEARCH("III",AS21)))</formula>
    </cfRule>
    <cfRule type="containsText" dxfId="2248" priority="370" operator="containsText" text="III">
      <formula>NOT(ISERROR(SEARCH("III",AS21)))</formula>
    </cfRule>
    <cfRule type="containsText" dxfId="2247" priority="371" operator="containsText" text="I">
      <formula>NOT(ISERROR(SEARCH("I",AS21)))</formula>
    </cfRule>
  </conditionalFormatting>
  <conditionalFormatting sqref="AS21">
    <cfRule type="cellIs" dxfId="2246" priority="363" operator="greaterThan">
      <formula>600</formula>
    </cfRule>
    <cfRule type="cellIs" dxfId="2245" priority="364" operator="lessThan">
      <formula>600</formula>
    </cfRule>
    <cfRule type="cellIs" dxfId="2244" priority="365" operator="between">
      <formula>4000</formula>
      <formula>600</formula>
    </cfRule>
  </conditionalFormatting>
  <conditionalFormatting sqref="AS21">
    <cfRule type="cellIs" dxfId="2243" priority="360" operator="equal">
      <formula>"I"</formula>
    </cfRule>
    <cfRule type="cellIs" dxfId="2242" priority="361" operator="greaterThan">
      <formula>150</formula>
    </cfRule>
    <cfRule type="cellIs" dxfId="2241" priority="362" operator="greaterThan">
      <formula>150</formula>
    </cfRule>
  </conditionalFormatting>
  <conditionalFormatting sqref="AS21">
    <cfRule type="cellIs" dxfId="2240" priority="357" operator="equal">
      <formula>"I"</formula>
    </cfRule>
    <cfRule type="cellIs" dxfId="2239" priority="358" operator="greaterThan">
      <formula>150</formula>
    </cfRule>
    <cfRule type="cellIs" dxfId="2238" priority="359" operator="greaterThan">
      <formula>150</formula>
    </cfRule>
  </conditionalFormatting>
  <conditionalFormatting sqref="AS21">
    <cfRule type="cellIs" dxfId="2237" priority="354" operator="equal">
      <formula>"I"</formula>
    </cfRule>
    <cfRule type="cellIs" dxfId="2236" priority="355" operator="greaterThan">
      <formula>150</formula>
    </cfRule>
    <cfRule type="cellIs" dxfId="2235" priority="356" operator="greaterThan">
      <formula>150</formula>
    </cfRule>
  </conditionalFormatting>
  <conditionalFormatting sqref="AS21">
    <cfRule type="cellIs" dxfId="2234" priority="351" operator="equal">
      <formula>"I"</formula>
    </cfRule>
    <cfRule type="cellIs" dxfId="2233" priority="352" operator="greaterThan">
      <formula>150</formula>
    </cfRule>
    <cfRule type="cellIs" dxfId="2232" priority="353" operator="greaterThan">
      <formula>150</formula>
    </cfRule>
  </conditionalFormatting>
  <conditionalFormatting sqref="W28">
    <cfRule type="cellIs" dxfId="2231" priority="332" operator="greaterThan">
      <formula>600</formula>
    </cfRule>
    <cfRule type="cellIs" dxfId="2230" priority="333" operator="lessThan">
      <formula>600</formula>
    </cfRule>
    <cfRule type="cellIs" dxfId="2229" priority="334" operator="between">
      <formula>4000</formula>
      <formula>600</formula>
    </cfRule>
  </conditionalFormatting>
  <conditionalFormatting sqref="W28">
    <cfRule type="cellIs" dxfId="2228" priority="329" operator="equal">
      <formula>"I"</formula>
    </cfRule>
    <cfRule type="cellIs" dxfId="2227" priority="330" operator="greaterThan">
      <formula>150</formula>
    </cfRule>
    <cfRule type="cellIs" dxfId="2226" priority="331" operator="greaterThan">
      <formula>150</formula>
    </cfRule>
  </conditionalFormatting>
  <conditionalFormatting sqref="W28">
    <cfRule type="cellIs" dxfId="2225" priority="326" operator="equal">
      <formula>"I"</formula>
    </cfRule>
    <cfRule type="cellIs" dxfId="2224" priority="327" operator="greaterThan">
      <formula>150</formula>
    </cfRule>
    <cfRule type="cellIs" dxfId="2223" priority="328" operator="greaterThan">
      <formula>150</formula>
    </cfRule>
  </conditionalFormatting>
  <conditionalFormatting sqref="W28">
    <cfRule type="cellIs" dxfId="2222" priority="323" operator="equal">
      <formula>"I"</formula>
    </cfRule>
    <cfRule type="cellIs" dxfId="2221" priority="324" operator="greaterThan">
      <formula>150</formula>
    </cfRule>
    <cfRule type="cellIs" dxfId="2220" priority="325" operator="greaterThan">
      <formula>150</formula>
    </cfRule>
  </conditionalFormatting>
  <conditionalFormatting sqref="W28">
    <cfRule type="cellIs" dxfId="2219" priority="320" operator="equal">
      <formula>"I"</formula>
    </cfRule>
    <cfRule type="cellIs" dxfId="2218" priority="321" operator="greaterThan">
      <formula>150</formula>
    </cfRule>
    <cfRule type="cellIs" dxfId="2217" priority="322" operator="greaterThan">
      <formula>150</formula>
    </cfRule>
  </conditionalFormatting>
  <conditionalFormatting sqref="Y28">
    <cfRule type="containsText" dxfId="2216" priority="341" operator="containsText" text="Corecion urgente">
      <formula>NOT(ISERROR(SEARCH("Corecion urgente",Y28)))</formula>
    </cfRule>
    <cfRule type="containsText" dxfId="2215" priority="342" operator="containsText" text="No reqiere intervevir">
      <formula>NOT(ISERROR(SEARCH("No reqiere intervevir",Y28)))</formula>
    </cfRule>
    <cfRule type="containsText" dxfId="2214" priority="343" operator="containsText" text="Mejorar control existente">
      <formula>NOT(ISERROR(SEARCH("Mejorar control existente",Y28)))</formula>
    </cfRule>
    <cfRule type="containsText" dxfId="2213" priority="344" operator="containsText" text="Adoptar medidas de control">
      <formula>NOT(ISERROR(SEARCH("Adoptar medidas de control",Y28)))</formula>
    </cfRule>
    <cfRule type="containsText" dxfId="2212" priority="345" operator="containsText" text="Correccion urgente">
      <formula>NOT(ISERROR(SEARCH("Correccion urgente",Y28)))</formula>
    </cfRule>
  </conditionalFormatting>
  <conditionalFormatting sqref="W28">
    <cfRule type="containsText" dxfId="2211" priority="315" operator="containsText" text="IV">
      <formula>NOT(ISERROR(SEARCH("IV",W28)))</formula>
    </cfRule>
    <cfRule type="containsText" dxfId="2210" priority="316" operator="containsText" text="III">
      <formula>NOT(ISERROR(SEARCH("III",W28)))</formula>
    </cfRule>
    <cfRule type="containsText" dxfId="2209" priority="317" operator="containsText" text="II">
      <formula>NOT(ISERROR(SEARCH("II",W28)))</formula>
    </cfRule>
    <cfRule type="containsText" dxfId="2208" priority="318" operator="containsText" text="II">
      <formula>NOT(ISERROR(SEARCH("II",W28)))</formula>
    </cfRule>
    <cfRule type="containsText" dxfId="2207" priority="319" operator="containsText" text="I">
      <formula>NOT(ISERROR(SEARCH("I",W28)))</formula>
    </cfRule>
    <cfRule type="containsText" dxfId="2206" priority="335" stopIfTrue="1" operator="containsText" text="III">
      <formula>NOT(ISERROR(SEARCH("III",W28)))</formula>
    </cfRule>
    <cfRule type="containsText" dxfId="2205" priority="336" operator="containsText" text="II">
      <formula>NOT(ISERROR(SEARCH("II",W28)))</formula>
    </cfRule>
    <cfRule type="containsText" dxfId="2204" priority="337" operator="containsText" text="IV">
      <formula>NOT(ISERROR(SEARCH("IV",W28)))</formula>
    </cfRule>
    <cfRule type="containsText" dxfId="2203" priority="338" operator="containsText" text="III">
      <formula>NOT(ISERROR(SEARCH("III",W28)))</formula>
    </cfRule>
    <cfRule type="containsText" dxfId="2202" priority="339" operator="containsText" text="III">
      <formula>NOT(ISERROR(SEARCH("III",W28)))</formula>
    </cfRule>
    <cfRule type="containsText" dxfId="2201" priority="340" operator="containsText" text="I">
      <formula>NOT(ISERROR(SEARCH("I",W28)))</formula>
    </cfRule>
  </conditionalFormatting>
  <conditionalFormatting sqref="T28 AP28">
    <cfRule type="containsText" dxfId="2200" priority="310" operator="containsText" text="Muy Alto">
      <formula>NOT(ISERROR(SEARCH("Muy Alto",T28)))</formula>
    </cfRule>
    <cfRule type="containsText" dxfId="2199" priority="311" operator="containsText" text="Bajo">
      <formula>NOT(ISERROR(SEARCH("Bajo",T28)))</formula>
    </cfRule>
    <cfRule type="containsText" dxfId="2198" priority="312" operator="containsText" text="Medio">
      <formula>NOT(ISERROR(SEARCH("Medio",T28)))</formula>
    </cfRule>
    <cfRule type="containsText" dxfId="2197" priority="313" operator="containsText" text="Alto">
      <formula>NOT(ISERROR(SEARCH("Alto",T28)))</formula>
    </cfRule>
    <cfRule type="containsText" dxfId="2196" priority="314" operator="containsText" text="Muy Alto">
      <formula>NOT(ISERROR(SEARCH("Muy Alto",T28)))</formula>
    </cfRule>
  </conditionalFormatting>
  <conditionalFormatting sqref="AS28">
    <cfRule type="cellIs" dxfId="2195" priority="296" operator="greaterThan">
      <formula>600</formula>
    </cfRule>
    <cfRule type="cellIs" dxfId="2194" priority="297" operator="lessThan">
      <formula>600</formula>
    </cfRule>
    <cfRule type="cellIs" dxfId="2193" priority="298" operator="between">
      <formula>4000</formula>
      <formula>600</formula>
    </cfRule>
  </conditionalFormatting>
  <conditionalFormatting sqref="AS28">
    <cfRule type="cellIs" dxfId="2192" priority="293" operator="equal">
      <formula>"I"</formula>
    </cfRule>
    <cfRule type="cellIs" dxfId="2191" priority="294" operator="greaterThan">
      <formula>150</formula>
    </cfRule>
    <cfRule type="cellIs" dxfId="2190" priority="295" operator="greaterThan">
      <formula>150</formula>
    </cfRule>
  </conditionalFormatting>
  <conditionalFormatting sqref="AS28">
    <cfRule type="cellIs" dxfId="2189" priority="290" operator="equal">
      <formula>"I"</formula>
    </cfRule>
    <cfRule type="cellIs" dxfId="2188" priority="291" operator="greaterThan">
      <formula>150</formula>
    </cfRule>
    <cfRule type="cellIs" dxfId="2187" priority="292" operator="greaterThan">
      <formula>150</formula>
    </cfRule>
  </conditionalFormatting>
  <conditionalFormatting sqref="AS28">
    <cfRule type="cellIs" dxfId="2186" priority="287" operator="equal">
      <formula>"I"</formula>
    </cfRule>
    <cfRule type="cellIs" dxfId="2185" priority="288" operator="greaterThan">
      <formula>150</formula>
    </cfRule>
    <cfRule type="cellIs" dxfId="2184" priority="289" operator="greaterThan">
      <formula>150</formula>
    </cfRule>
  </conditionalFormatting>
  <conditionalFormatting sqref="AS28">
    <cfRule type="cellIs" dxfId="2183" priority="284" operator="equal">
      <formula>"I"</formula>
    </cfRule>
    <cfRule type="cellIs" dxfId="2182" priority="285" operator="greaterThan">
      <formula>150</formula>
    </cfRule>
    <cfRule type="cellIs" dxfId="2181" priority="286" operator="greaterThan">
      <formula>150</formula>
    </cfRule>
  </conditionalFormatting>
  <conditionalFormatting sqref="AU28">
    <cfRule type="containsText" dxfId="2180" priority="305" operator="containsText" text="Corecion urgente">
      <formula>NOT(ISERROR(SEARCH("Corecion urgente",AU28)))</formula>
    </cfRule>
    <cfRule type="containsText" dxfId="2179" priority="306" operator="containsText" text="No reqiere intervevir">
      <formula>NOT(ISERROR(SEARCH("No reqiere intervevir",AU28)))</formula>
    </cfRule>
    <cfRule type="containsText" dxfId="2178" priority="307" operator="containsText" text="Mejorar control existente">
      <formula>NOT(ISERROR(SEARCH("Mejorar control existente",AU28)))</formula>
    </cfRule>
    <cfRule type="containsText" dxfId="2177" priority="308" operator="containsText" text="Adoptar medidas de control">
      <formula>NOT(ISERROR(SEARCH("Adoptar medidas de control",AU28)))</formula>
    </cfRule>
    <cfRule type="containsText" dxfId="2176" priority="309" operator="containsText" text="Correccion urgente">
      <formula>NOT(ISERROR(SEARCH("Correccion urgente",AU28)))</formula>
    </cfRule>
  </conditionalFormatting>
  <conditionalFormatting sqref="AS28">
    <cfRule type="containsText" dxfId="2175" priority="279" operator="containsText" text="IV">
      <formula>NOT(ISERROR(SEARCH("IV",AS28)))</formula>
    </cfRule>
    <cfRule type="containsText" dxfId="2174" priority="280" operator="containsText" text="III">
      <formula>NOT(ISERROR(SEARCH("III",AS28)))</formula>
    </cfRule>
    <cfRule type="containsText" dxfId="2173" priority="281" operator="containsText" text="II">
      <formula>NOT(ISERROR(SEARCH("II",AS28)))</formula>
    </cfRule>
    <cfRule type="containsText" dxfId="2172" priority="282" operator="containsText" text="II">
      <formula>NOT(ISERROR(SEARCH("II",AS28)))</formula>
    </cfRule>
    <cfRule type="containsText" dxfId="2171" priority="283" operator="containsText" text="I">
      <formula>NOT(ISERROR(SEARCH("I",AS28)))</formula>
    </cfRule>
    <cfRule type="containsText" dxfId="2170" priority="299" stopIfTrue="1" operator="containsText" text="III">
      <formula>NOT(ISERROR(SEARCH("III",AS28)))</formula>
    </cfRule>
    <cfRule type="containsText" dxfId="2169" priority="300" operator="containsText" text="II">
      <formula>NOT(ISERROR(SEARCH("II",AS28)))</formula>
    </cfRule>
    <cfRule type="containsText" dxfId="2168" priority="301" operator="containsText" text="IV">
      <formula>NOT(ISERROR(SEARCH("IV",AS28)))</formula>
    </cfRule>
    <cfRule type="containsText" dxfId="2167" priority="302" operator="containsText" text="III">
      <formula>NOT(ISERROR(SEARCH("III",AS28)))</formula>
    </cfRule>
    <cfRule type="containsText" dxfId="2166" priority="303" operator="containsText" text="III">
      <formula>NOT(ISERROR(SEARCH("III",AS28)))</formula>
    </cfRule>
    <cfRule type="containsText" dxfId="2165" priority="304" operator="containsText" text="I">
      <formula>NOT(ISERROR(SEARCH("I",AS28)))</formula>
    </cfRule>
  </conditionalFormatting>
  <conditionalFormatting sqref="T33 AP33">
    <cfRule type="containsText" dxfId="2164" priority="274" operator="containsText" text="Muy Alto">
      <formula>NOT(ISERROR(SEARCH("Muy Alto",T33)))</formula>
    </cfRule>
    <cfRule type="containsText" dxfId="2163" priority="275" operator="containsText" text="Bajo">
      <formula>NOT(ISERROR(SEARCH("Bajo",T33)))</formula>
    </cfRule>
    <cfRule type="containsText" dxfId="2162" priority="276" operator="containsText" text="Medio">
      <formula>NOT(ISERROR(SEARCH("Medio",T33)))</formula>
    </cfRule>
    <cfRule type="containsText" dxfId="2161" priority="277" operator="containsText" text="Alto">
      <formula>NOT(ISERROR(SEARCH("Alto",T33)))</formula>
    </cfRule>
    <cfRule type="containsText" dxfId="2160" priority="278" operator="containsText" text="Muy Alto">
      <formula>NOT(ISERROR(SEARCH("Muy Alto",T33)))</formula>
    </cfRule>
  </conditionalFormatting>
  <conditionalFormatting sqref="Y33">
    <cfRule type="containsText" dxfId="2159" priority="269" operator="containsText" text="Corecion urgente">
      <formula>NOT(ISERROR(SEARCH("Corecion urgente",Y33)))</formula>
    </cfRule>
    <cfRule type="containsText" dxfId="2158" priority="270" operator="containsText" text="No reqiere intervevir">
      <formula>NOT(ISERROR(SEARCH("No reqiere intervevir",Y33)))</formula>
    </cfRule>
    <cfRule type="containsText" dxfId="2157" priority="271" operator="containsText" text="Mejorar control existente">
      <formula>NOT(ISERROR(SEARCH("Mejorar control existente",Y33)))</formula>
    </cfRule>
    <cfRule type="containsText" dxfId="2156" priority="272" operator="containsText" text="Adoptar medidas de control">
      <formula>NOT(ISERROR(SEARCH("Adoptar medidas de control",Y33)))</formula>
    </cfRule>
    <cfRule type="containsText" dxfId="2155" priority="273" operator="containsText" text="Correccion urgente">
      <formula>NOT(ISERROR(SEARCH("Correccion urgente",Y33)))</formula>
    </cfRule>
  </conditionalFormatting>
  <conditionalFormatting sqref="W33">
    <cfRule type="containsText" dxfId="2154" priority="243" operator="containsText" text="IV">
      <formula>NOT(ISERROR(SEARCH("IV",W33)))</formula>
    </cfRule>
    <cfRule type="containsText" dxfId="2153" priority="244" operator="containsText" text="III">
      <formula>NOT(ISERROR(SEARCH("III",W33)))</formula>
    </cfRule>
    <cfRule type="containsText" dxfId="2152" priority="245" operator="containsText" text="II">
      <formula>NOT(ISERROR(SEARCH("II",W33)))</formula>
    </cfRule>
    <cfRule type="containsText" dxfId="2151" priority="246" operator="containsText" text="II">
      <formula>NOT(ISERROR(SEARCH("II",W33)))</formula>
    </cfRule>
    <cfRule type="containsText" dxfId="2150" priority="247" operator="containsText" text="I">
      <formula>NOT(ISERROR(SEARCH("I",W33)))</formula>
    </cfRule>
    <cfRule type="containsText" dxfId="2149" priority="263" stopIfTrue="1" operator="containsText" text="III">
      <formula>NOT(ISERROR(SEARCH("III",W33)))</formula>
    </cfRule>
    <cfRule type="containsText" dxfId="2148" priority="264" operator="containsText" text="II">
      <formula>NOT(ISERROR(SEARCH("II",W33)))</formula>
    </cfRule>
    <cfRule type="containsText" dxfId="2147" priority="265" operator="containsText" text="IV">
      <formula>NOT(ISERROR(SEARCH("IV",W33)))</formula>
    </cfRule>
    <cfRule type="containsText" dxfId="2146" priority="266" operator="containsText" text="III">
      <formula>NOT(ISERROR(SEARCH("III",W33)))</formula>
    </cfRule>
    <cfRule type="containsText" dxfId="2145" priority="267" operator="containsText" text="III">
      <formula>NOT(ISERROR(SEARCH("III",W33)))</formula>
    </cfRule>
    <cfRule type="containsText" dxfId="2144" priority="268" operator="containsText" text="I">
      <formula>NOT(ISERROR(SEARCH("I",W33)))</formula>
    </cfRule>
  </conditionalFormatting>
  <conditionalFormatting sqref="W33">
    <cfRule type="cellIs" dxfId="2143" priority="260" operator="greaterThan">
      <formula>600</formula>
    </cfRule>
    <cfRule type="cellIs" dxfId="2142" priority="261" operator="lessThan">
      <formula>600</formula>
    </cfRule>
    <cfRule type="cellIs" dxfId="2141" priority="262" operator="between">
      <formula>4000</formula>
      <formula>600</formula>
    </cfRule>
  </conditionalFormatting>
  <conditionalFormatting sqref="W33">
    <cfRule type="cellIs" dxfId="2140" priority="257" operator="equal">
      <formula>"I"</formula>
    </cfRule>
    <cfRule type="cellIs" dxfId="2139" priority="258" operator="greaterThan">
      <formula>150</formula>
    </cfRule>
    <cfRule type="cellIs" dxfId="2138" priority="259" operator="greaterThan">
      <formula>150</formula>
    </cfRule>
  </conditionalFormatting>
  <conditionalFormatting sqref="W33">
    <cfRule type="cellIs" dxfId="2137" priority="254" operator="equal">
      <formula>"I"</formula>
    </cfRule>
    <cfRule type="cellIs" dxfId="2136" priority="255" operator="greaterThan">
      <formula>150</formula>
    </cfRule>
    <cfRule type="cellIs" dxfId="2135" priority="256" operator="greaterThan">
      <formula>150</formula>
    </cfRule>
  </conditionalFormatting>
  <conditionalFormatting sqref="W33">
    <cfRule type="cellIs" dxfId="2134" priority="251" operator="equal">
      <formula>"I"</formula>
    </cfRule>
    <cfRule type="cellIs" dxfId="2133" priority="252" operator="greaterThan">
      <formula>150</formula>
    </cfRule>
    <cfRule type="cellIs" dxfId="2132" priority="253" operator="greaterThan">
      <formula>150</formula>
    </cfRule>
  </conditionalFormatting>
  <conditionalFormatting sqref="W33">
    <cfRule type="cellIs" dxfId="2131" priority="248" operator="equal">
      <formula>"I"</formula>
    </cfRule>
    <cfRule type="cellIs" dxfId="2130" priority="249" operator="greaterThan">
      <formula>150</formula>
    </cfRule>
    <cfRule type="cellIs" dxfId="2129" priority="250" operator="greaterThan">
      <formula>150</formula>
    </cfRule>
  </conditionalFormatting>
  <conditionalFormatting sqref="AU33">
    <cfRule type="containsText" dxfId="2128" priority="238" operator="containsText" text="Corecion urgente">
      <formula>NOT(ISERROR(SEARCH("Corecion urgente",AU33)))</formula>
    </cfRule>
    <cfRule type="containsText" dxfId="2127" priority="239" operator="containsText" text="No reqiere intervevir">
      <formula>NOT(ISERROR(SEARCH("No reqiere intervevir",AU33)))</formula>
    </cfRule>
    <cfRule type="containsText" dxfId="2126" priority="240" operator="containsText" text="Mejorar control existente">
      <formula>NOT(ISERROR(SEARCH("Mejorar control existente",AU33)))</formula>
    </cfRule>
    <cfRule type="containsText" dxfId="2125" priority="241" operator="containsText" text="Adoptar medidas de control">
      <formula>NOT(ISERROR(SEARCH("Adoptar medidas de control",AU33)))</formula>
    </cfRule>
    <cfRule type="containsText" dxfId="2124" priority="242" operator="containsText" text="Correccion urgente">
      <formula>NOT(ISERROR(SEARCH("Correccion urgente",AU33)))</formula>
    </cfRule>
  </conditionalFormatting>
  <conditionalFormatting sqref="AS33">
    <cfRule type="containsText" dxfId="2123" priority="212" operator="containsText" text="IV">
      <formula>NOT(ISERROR(SEARCH("IV",AS33)))</formula>
    </cfRule>
    <cfRule type="containsText" dxfId="2122" priority="213" operator="containsText" text="III">
      <formula>NOT(ISERROR(SEARCH("III",AS33)))</formula>
    </cfRule>
    <cfRule type="containsText" dxfId="2121" priority="214" operator="containsText" text="II">
      <formula>NOT(ISERROR(SEARCH("II",AS33)))</formula>
    </cfRule>
    <cfRule type="containsText" dxfId="2120" priority="215" operator="containsText" text="II">
      <formula>NOT(ISERROR(SEARCH("II",AS33)))</formula>
    </cfRule>
    <cfRule type="containsText" dxfId="2119" priority="216" operator="containsText" text="I">
      <formula>NOT(ISERROR(SEARCH("I",AS33)))</formula>
    </cfRule>
    <cfRule type="containsText" dxfId="2118" priority="232" stopIfTrue="1" operator="containsText" text="III">
      <formula>NOT(ISERROR(SEARCH("III",AS33)))</formula>
    </cfRule>
    <cfRule type="containsText" dxfId="2117" priority="233" operator="containsText" text="II">
      <formula>NOT(ISERROR(SEARCH("II",AS33)))</formula>
    </cfRule>
    <cfRule type="containsText" dxfId="2116" priority="234" operator="containsText" text="IV">
      <formula>NOT(ISERROR(SEARCH("IV",AS33)))</formula>
    </cfRule>
    <cfRule type="containsText" dxfId="2115" priority="235" operator="containsText" text="III">
      <formula>NOT(ISERROR(SEARCH("III",AS33)))</formula>
    </cfRule>
    <cfRule type="containsText" dxfId="2114" priority="236" operator="containsText" text="III">
      <formula>NOT(ISERROR(SEARCH("III",AS33)))</formula>
    </cfRule>
    <cfRule type="containsText" dxfId="2113" priority="237" operator="containsText" text="I">
      <formula>NOT(ISERROR(SEARCH("I",AS33)))</formula>
    </cfRule>
  </conditionalFormatting>
  <conditionalFormatting sqref="AS33">
    <cfRule type="cellIs" dxfId="2112" priority="229" operator="greaterThan">
      <formula>600</formula>
    </cfRule>
    <cfRule type="cellIs" dxfId="2111" priority="230" operator="lessThan">
      <formula>600</formula>
    </cfRule>
    <cfRule type="cellIs" dxfId="2110" priority="231" operator="between">
      <formula>4000</formula>
      <formula>600</formula>
    </cfRule>
  </conditionalFormatting>
  <conditionalFormatting sqref="AS33">
    <cfRule type="cellIs" dxfId="2109" priority="226" operator="equal">
      <formula>"I"</formula>
    </cfRule>
    <cfRule type="cellIs" dxfId="2108" priority="227" operator="greaterThan">
      <formula>150</formula>
    </cfRule>
    <cfRule type="cellIs" dxfId="2107" priority="228" operator="greaterThan">
      <formula>150</formula>
    </cfRule>
  </conditionalFormatting>
  <conditionalFormatting sqref="AS33">
    <cfRule type="cellIs" dxfId="2106" priority="223" operator="equal">
      <formula>"I"</formula>
    </cfRule>
    <cfRule type="cellIs" dxfId="2105" priority="224" operator="greaterThan">
      <formula>150</formula>
    </cfRule>
    <cfRule type="cellIs" dxfId="2104" priority="225" operator="greaterThan">
      <formula>150</formula>
    </cfRule>
  </conditionalFormatting>
  <conditionalFormatting sqref="AS33">
    <cfRule type="cellIs" dxfId="2103" priority="220" operator="equal">
      <formula>"I"</formula>
    </cfRule>
    <cfRule type="cellIs" dxfId="2102" priority="221" operator="greaterThan">
      <formula>150</formula>
    </cfRule>
    <cfRule type="cellIs" dxfId="2101" priority="222" operator="greaterThan">
      <formula>150</formula>
    </cfRule>
  </conditionalFormatting>
  <conditionalFormatting sqref="AS33">
    <cfRule type="cellIs" dxfId="2100" priority="217" operator="equal">
      <formula>"I"</formula>
    </cfRule>
    <cfRule type="cellIs" dxfId="2099" priority="218" operator="greaterThan">
      <formula>150</formula>
    </cfRule>
    <cfRule type="cellIs" dxfId="2098" priority="219" operator="greaterThan">
      <formula>150</formula>
    </cfRule>
  </conditionalFormatting>
  <conditionalFormatting sqref="W42:W43">
    <cfRule type="cellIs" dxfId="2097" priority="198" operator="greaterThan">
      <formula>600</formula>
    </cfRule>
    <cfRule type="cellIs" dxfId="2096" priority="199" operator="lessThan">
      <formula>600</formula>
    </cfRule>
    <cfRule type="cellIs" dxfId="2095" priority="200" operator="between">
      <formula>4000</formula>
      <formula>600</formula>
    </cfRule>
  </conditionalFormatting>
  <conditionalFormatting sqref="W42:W43">
    <cfRule type="cellIs" dxfId="2094" priority="195" operator="equal">
      <formula>"I"</formula>
    </cfRule>
    <cfRule type="cellIs" dxfId="2093" priority="196" operator="greaterThan">
      <formula>150</formula>
    </cfRule>
    <cfRule type="cellIs" dxfId="2092" priority="197" operator="greaterThan">
      <formula>150</formula>
    </cfRule>
  </conditionalFormatting>
  <conditionalFormatting sqref="W42:W43">
    <cfRule type="cellIs" dxfId="2091" priority="192" operator="equal">
      <formula>"I"</formula>
    </cfRule>
    <cfRule type="cellIs" dxfId="2090" priority="193" operator="greaterThan">
      <formula>150</formula>
    </cfRule>
    <cfRule type="cellIs" dxfId="2089" priority="194" operator="greaterThan">
      <formula>150</formula>
    </cfRule>
  </conditionalFormatting>
  <conditionalFormatting sqref="W42:W43">
    <cfRule type="cellIs" dxfId="2088" priority="189" operator="equal">
      <formula>"I"</formula>
    </cfRule>
    <cfRule type="cellIs" dxfId="2087" priority="190" operator="greaterThan">
      <formula>150</formula>
    </cfRule>
    <cfRule type="cellIs" dxfId="2086" priority="191" operator="greaterThan">
      <formula>150</formula>
    </cfRule>
  </conditionalFormatting>
  <conditionalFormatting sqref="W42:W43">
    <cfRule type="cellIs" dxfId="2085" priority="186" operator="equal">
      <formula>"I"</formula>
    </cfRule>
    <cfRule type="cellIs" dxfId="2084" priority="187" operator="greaterThan">
      <formula>150</formula>
    </cfRule>
    <cfRule type="cellIs" dxfId="2083" priority="188" operator="greaterThan">
      <formula>150</formula>
    </cfRule>
  </conditionalFormatting>
  <conditionalFormatting sqref="Y42:Y43">
    <cfRule type="containsText" dxfId="2082" priority="207" operator="containsText" text="Corecion urgente">
      <formula>NOT(ISERROR(SEARCH("Corecion urgente",Y42)))</formula>
    </cfRule>
    <cfRule type="containsText" dxfId="2081" priority="208" operator="containsText" text="No reqiere intervevir">
      <formula>NOT(ISERROR(SEARCH("No reqiere intervevir",Y42)))</formula>
    </cfRule>
    <cfRule type="containsText" dxfId="2080" priority="209" operator="containsText" text="Mejorar control existente">
      <formula>NOT(ISERROR(SEARCH("Mejorar control existente",Y42)))</formula>
    </cfRule>
    <cfRule type="containsText" dxfId="2079" priority="210" operator="containsText" text="Adoptar medidas de control">
      <formula>NOT(ISERROR(SEARCH("Adoptar medidas de control",Y42)))</formula>
    </cfRule>
    <cfRule type="containsText" dxfId="2078" priority="211" operator="containsText" text="Correccion urgente">
      <formula>NOT(ISERROR(SEARCH("Correccion urgente",Y42)))</formula>
    </cfRule>
  </conditionalFormatting>
  <conditionalFormatting sqref="W42:W43">
    <cfRule type="containsText" dxfId="2077" priority="181" operator="containsText" text="IV">
      <formula>NOT(ISERROR(SEARCH("IV",W42)))</formula>
    </cfRule>
    <cfRule type="containsText" dxfId="2076" priority="182" operator="containsText" text="III">
      <formula>NOT(ISERROR(SEARCH("III",W42)))</formula>
    </cfRule>
    <cfRule type="containsText" dxfId="2075" priority="183" operator="containsText" text="II">
      <formula>NOT(ISERROR(SEARCH("II",W42)))</formula>
    </cfRule>
    <cfRule type="containsText" dxfId="2074" priority="184" operator="containsText" text="II">
      <formula>NOT(ISERROR(SEARCH("II",W42)))</formula>
    </cfRule>
    <cfRule type="containsText" dxfId="2073" priority="185" operator="containsText" text="I">
      <formula>NOT(ISERROR(SEARCH("I",W42)))</formula>
    </cfRule>
    <cfRule type="containsText" dxfId="2072" priority="201" stopIfTrue="1" operator="containsText" text="III">
      <formula>NOT(ISERROR(SEARCH("III",W42)))</formula>
    </cfRule>
    <cfRule type="containsText" dxfId="2071" priority="202" operator="containsText" text="II">
      <formula>NOT(ISERROR(SEARCH("II",W42)))</formula>
    </cfRule>
    <cfRule type="containsText" dxfId="2070" priority="203" operator="containsText" text="IV">
      <formula>NOT(ISERROR(SEARCH("IV",W42)))</formula>
    </cfRule>
    <cfRule type="containsText" dxfId="2069" priority="204" operator="containsText" text="III">
      <formula>NOT(ISERROR(SEARCH("III",W42)))</formula>
    </cfRule>
    <cfRule type="containsText" dxfId="2068" priority="205" operator="containsText" text="III">
      <formula>NOT(ISERROR(SEARCH("III",W42)))</formula>
    </cfRule>
    <cfRule type="containsText" dxfId="2067" priority="206" operator="containsText" text="I">
      <formula>NOT(ISERROR(SEARCH("I",W42)))</formula>
    </cfRule>
  </conditionalFormatting>
  <conditionalFormatting sqref="T42:T43 AP42:AP43">
    <cfRule type="containsText" dxfId="2066" priority="176" operator="containsText" text="Muy Alto">
      <formula>NOT(ISERROR(SEARCH("Muy Alto",T42)))</formula>
    </cfRule>
    <cfRule type="containsText" dxfId="2065" priority="177" operator="containsText" text="Bajo">
      <formula>NOT(ISERROR(SEARCH("Bajo",T42)))</formula>
    </cfRule>
    <cfRule type="containsText" dxfId="2064" priority="178" operator="containsText" text="Medio">
      <formula>NOT(ISERROR(SEARCH("Medio",T42)))</formula>
    </cfRule>
    <cfRule type="containsText" dxfId="2063" priority="179" operator="containsText" text="Alto">
      <formula>NOT(ISERROR(SEARCH("Alto",T42)))</formula>
    </cfRule>
    <cfRule type="containsText" dxfId="2062" priority="180" operator="containsText" text="Muy Alto">
      <formula>NOT(ISERROR(SEARCH("Muy Alto",T42)))</formula>
    </cfRule>
  </conditionalFormatting>
  <conditionalFormatting sqref="T41">
    <cfRule type="containsText" dxfId="2061" priority="140" operator="containsText" text="Muy Alto">
      <formula>NOT(ISERROR(SEARCH("Muy Alto",T41)))</formula>
    </cfRule>
    <cfRule type="containsText" dxfId="2060" priority="141" operator="containsText" text="Bajo">
      <formula>NOT(ISERROR(SEARCH("Bajo",T41)))</formula>
    </cfRule>
    <cfRule type="containsText" dxfId="2059" priority="142" operator="containsText" text="Medio">
      <formula>NOT(ISERROR(SEARCH("Medio",T41)))</formula>
    </cfRule>
    <cfRule type="containsText" dxfId="2058" priority="143" operator="containsText" text="Alto">
      <formula>NOT(ISERROR(SEARCH("Alto",T41)))</formula>
    </cfRule>
    <cfRule type="containsText" dxfId="2057" priority="144" operator="containsText" text="Muy Alto">
      <formula>NOT(ISERROR(SEARCH("Muy Alto",T41)))</formula>
    </cfRule>
  </conditionalFormatting>
  <conditionalFormatting sqref="Y41">
    <cfRule type="containsText" dxfId="2056" priority="171" operator="containsText" text="Corecion urgente">
      <formula>NOT(ISERROR(SEARCH("Corecion urgente",Y41)))</formula>
    </cfRule>
    <cfRule type="containsText" dxfId="2055" priority="172" operator="containsText" text="No reqiere intervevir">
      <formula>NOT(ISERROR(SEARCH("No reqiere intervevir",Y41)))</formula>
    </cfRule>
    <cfRule type="containsText" dxfId="2054" priority="173" operator="containsText" text="Mejorar control existente">
      <formula>NOT(ISERROR(SEARCH("Mejorar control existente",Y41)))</formula>
    </cfRule>
    <cfRule type="containsText" dxfId="2053" priority="174" operator="containsText" text="Adoptar medidas de control">
      <formula>NOT(ISERROR(SEARCH("Adoptar medidas de control",Y41)))</formula>
    </cfRule>
    <cfRule type="containsText" dxfId="2052" priority="175" operator="containsText" text="Correccion urgente">
      <formula>NOT(ISERROR(SEARCH("Correccion urgente",Y41)))</formula>
    </cfRule>
  </conditionalFormatting>
  <conditionalFormatting sqref="W41">
    <cfRule type="containsText" dxfId="2051" priority="145" operator="containsText" text="IV">
      <formula>NOT(ISERROR(SEARCH("IV",W41)))</formula>
    </cfRule>
    <cfRule type="containsText" dxfId="2050" priority="146" operator="containsText" text="III">
      <formula>NOT(ISERROR(SEARCH("III",W41)))</formula>
    </cfRule>
    <cfRule type="containsText" dxfId="2049" priority="147" operator="containsText" text="II">
      <formula>NOT(ISERROR(SEARCH("II",W41)))</formula>
    </cfRule>
    <cfRule type="containsText" dxfId="2048" priority="148" operator="containsText" text="II">
      <formula>NOT(ISERROR(SEARCH("II",W41)))</formula>
    </cfRule>
    <cfRule type="containsText" dxfId="2047" priority="149" operator="containsText" text="I">
      <formula>NOT(ISERROR(SEARCH("I",W41)))</formula>
    </cfRule>
    <cfRule type="containsText" dxfId="2046" priority="165" stopIfTrue="1" operator="containsText" text="III">
      <formula>NOT(ISERROR(SEARCH("III",W41)))</formula>
    </cfRule>
    <cfRule type="containsText" dxfId="2045" priority="166" operator="containsText" text="II">
      <formula>NOT(ISERROR(SEARCH("II",W41)))</formula>
    </cfRule>
    <cfRule type="containsText" dxfId="2044" priority="167" operator="containsText" text="IV">
      <formula>NOT(ISERROR(SEARCH("IV",W41)))</formula>
    </cfRule>
    <cfRule type="containsText" dxfId="2043" priority="168" operator="containsText" text="III">
      <formula>NOT(ISERROR(SEARCH("III",W41)))</formula>
    </cfRule>
    <cfRule type="containsText" dxfId="2042" priority="169" operator="containsText" text="III">
      <formula>NOT(ISERROR(SEARCH("III",W41)))</formula>
    </cfRule>
    <cfRule type="containsText" dxfId="2041" priority="170" operator="containsText" text="I">
      <formula>NOT(ISERROR(SEARCH("I",W41)))</formula>
    </cfRule>
  </conditionalFormatting>
  <conditionalFormatting sqref="W41">
    <cfRule type="cellIs" dxfId="2040" priority="162" operator="greaterThan">
      <formula>600</formula>
    </cfRule>
    <cfRule type="cellIs" dxfId="2039" priority="163" operator="lessThan">
      <formula>600</formula>
    </cfRule>
    <cfRule type="cellIs" dxfId="2038" priority="164" operator="between">
      <formula>4000</formula>
      <formula>600</formula>
    </cfRule>
  </conditionalFormatting>
  <conditionalFormatting sqref="W41">
    <cfRule type="cellIs" dxfId="2037" priority="159" operator="equal">
      <formula>"I"</formula>
    </cfRule>
    <cfRule type="cellIs" dxfId="2036" priority="160" operator="greaterThan">
      <formula>150</formula>
    </cfRule>
    <cfRule type="cellIs" dxfId="2035" priority="161" operator="greaterThan">
      <formula>150</formula>
    </cfRule>
  </conditionalFormatting>
  <conditionalFormatting sqref="W41">
    <cfRule type="cellIs" dxfId="2034" priority="156" operator="equal">
      <formula>"I"</formula>
    </cfRule>
    <cfRule type="cellIs" dxfId="2033" priority="157" operator="greaterThan">
      <formula>150</formula>
    </cfRule>
    <cfRule type="cellIs" dxfId="2032" priority="158" operator="greaterThan">
      <formula>150</formula>
    </cfRule>
  </conditionalFormatting>
  <conditionalFormatting sqref="W41">
    <cfRule type="cellIs" dxfId="2031" priority="153" operator="equal">
      <formula>"I"</formula>
    </cfRule>
    <cfRule type="cellIs" dxfId="2030" priority="154" operator="greaterThan">
      <formula>150</formula>
    </cfRule>
    <cfRule type="cellIs" dxfId="2029" priority="155" operator="greaterThan">
      <formula>150</formula>
    </cfRule>
  </conditionalFormatting>
  <conditionalFormatting sqref="W41">
    <cfRule type="cellIs" dxfId="2028" priority="150" operator="equal">
      <formula>"I"</formula>
    </cfRule>
    <cfRule type="cellIs" dxfId="2027" priority="151" operator="greaterThan">
      <formula>150</formula>
    </cfRule>
    <cfRule type="cellIs" dxfId="2026" priority="152" operator="greaterThan">
      <formula>150</formula>
    </cfRule>
  </conditionalFormatting>
  <conditionalFormatting sqref="AS42:AS43">
    <cfRule type="cellIs" dxfId="2025" priority="126" operator="greaterThan">
      <formula>600</formula>
    </cfRule>
    <cfRule type="cellIs" dxfId="2024" priority="127" operator="lessThan">
      <formula>600</formula>
    </cfRule>
    <cfRule type="cellIs" dxfId="2023" priority="128" operator="between">
      <formula>4000</formula>
      <formula>600</formula>
    </cfRule>
  </conditionalFormatting>
  <conditionalFormatting sqref="AS42:AS43">
    <cfRule type="cellIs" dxfId="2022" priority="123" operator="equal">
      <formula>"I"</formula>
    </cfRule>
    <cfRule type="cellIs" dxfId="2021" priority="124" operator="greaterThan">
      <formula>150</formula>
    </cfRule>
    <cfRule type="cellIs" dxfId="2020" priority="125" operator="greaterThan">
      <formula>150</formula>
    </cfRule>
  </conditionalFormatting>
  <conditionalFormatting sqref="AS42:AS43">
    <cfRule type="cellIs" dxfId="2019" priority="120" operator="equal">
      <formula>"I"</formula>
    </cfRule>
    <cfRule type="cellIs" dxfId="2018" priority="121" operator="greaterThan">
      <formula>150</formula>
    </cfRule>
    <cfRule type="cellIs" dxfId="2017" priority="122" operator="greaterThan">
      <formula>150</formula>
    </cfRule>
  </conditionalFormatting>
  <conditionalFormatting sqref="AS42:AS43">
    <cfRule type="cellIs" dxfId="2016" priority="117" operator="equal">
      <formula>"I"</formula>
    </cfRule>
    <cfRule type="cellIs" dxfId="2015" priority="118" operator="greaterThan">
      <formula>150</formula>
    </cfRule>
    <cfRule type="cellIs" dxfId="2014" priority="119" operator="greaterThan">
      <formula>150</formula>
    </cfRule>
  </conditionalFormatting>
  <conditionalFormatting sqref="AS42:AS43">
    <cfRule type="cellIs" dxfId="2013" priority="114" operator="equal">
      <formula>"I"</formula>
    </cfRule>
    <cfRule type="cellIs" dxfId="2012" priority="115" operator="greaterThan">
      <formula>150</formula>
    </cfRule>
    <cfRule type="cellIs" dxfId="2011" priority="116" operator="greaterThan">
      <formula>150</formula>
    </cfRule>
  </conditionalFormatting>
  <conditionalFormatting sqref="AU42:AU43">
    <cfRule type="containsText" dxfId="2010" priority="135" operator="containsText" text="Corecion urgente">
      <formula>NOT(ISERROR(SEARCH("Corecion urgente",AU42)))</formula>
    </cfRule>
    <cfRule type="containsText" dxfId="2009" priority="136" operator="containsText" text="No reqiere intervevir">
      <formula>NOT(ISERROR(SEARCH("No reqiere intervevir",AU42)))</formula>
    </cfRule>
    <cfRule type="containsText" dxfId="2008" priority="137" operator="containsText" text="Mejorar control existente">
      <formula>NOT(ISERROR(SEARCH("Mejorar control existente",AU42)))</formula>
    </cfRule>
    <cfRule type="containsText" dxfId="2007" priority="138" operator="containsText" text="Adoptar medidas de control">
      <formula>NOT(ISERROR(SEARCH("Adoptar medidas de control",AU42)))</formula>
    </cfRule>
    <cfRule type="containsText" dxfId="2006" priority="139" operator="containsText" text="Correccion urgente">
      <formula>NOT(ISERROR(SEARCH("Correccion urgente",AU42)))</formula>
    </cfRule>
  </conditionalFormatting>
  <conditionalFormatting sqref="AS42:AS43">
    <cfRule type="containsText" dxfId="2005" priority="109" operator="containsText" text="IV">
      <formula>NOT(ISERROR(SEARCH("IV",AS42)))</formula>
    </cfRule>
    <cfRule type="containsText" dxfId="2004" priority="110" operator="containsText" text="III">
      <formula>NOT(ISERROR(SEARCH("III",AS42)))</formula>
    </cfRule>
    <cfRule type="containsText" dxfId="2003" priority="111" operator="containsText" text="II">
      <formula>NOT(ISERROR(SEARCH("II",AS42)))</formula>
    </cfRule>
    <cfRule type="containsText" dxfId="2002" priority="112" operator="containsText" text="II">
      <formula>NOT(ISERROR(SEARCH("II",AS42)))</formula>
    </cfRule>
    <cfRule type="containsText" dxfId="2001" priority="113" operator="containsText" text="I">
      <formula>NOT(ISERROR(SEARCH("I",AS42)))</formula>
    </cfRule>
    <cfRule type="containsText" dxfId="2000" priority="129" stopIfTrue="1" operator="containsText" text="III">
      <formula>NOT(ISERROR(SEARCH("III",AS42)))</formula>
    </cfRule>
    <cfRule type="containsText" dxfId="1999" priority="130" operator="containsText" text="II">
      <formula>NOT(ISERROR(SEARCH("II",AS42)))</formula>
    </cfRule>
    <cfRule type="containsText" dxfId="1998" priority="131" operator="containsText" text="IV">
      <formula>NOT(ISERROR(SEARCH("IV",AS42)))</formula>
    </cfRule>
    <cfRule type="containsText" dxfId="1997" priority="132" operator="containsText" text="III">
      <formula>NOT(ISERROR(SEARCH("III",AS42)))</formula>
    </cfRule>
    <cfRule type="containsText" dxfId="1996" priority="133" operator="containsText" text="III">
      <formula>NOT(ISERROR(SEARCH("III",AS42)))</formula>
    </cfRule>
    <cfRule type="containsText" dxfId="1995" priority="134" operator="containsText" text="I">
      <formula>NOT(ISERROR(SEARCH("I",AS42)))</formula>
    </cfRule>
  </conditionalFormatting>
  <conditionalFormatting sqref="AP41">
    <cfRule type="containsText" dxfId="1994" priority="73" operator="containsText" text="Muy Alto">
      <formula>NOT(ISERROR(SEARCH("Muy Alto",AP41)))</formula>
    </cfRule>
    <cfRule type="containsText" dxfId="1993" priority="74" operator="containsText" text="Bajo">
      <formula>NOT(ISERROR(SEARCH("Bajo",AP41)))</formula>
    </cfRule>
    <cfRule type="containsText" dxfId="1992" priority="75" operator="containsText" text="Medio">
      <formula>NOT(ISERROR(SEARCH("Medio",AP41)))</formula>
    </cfRule>
    <cfRule type="containsText" dxfId="1991" priority="76" operator="containsText" text="Alto">
      <formula>NOT(ISERROR(SEARCH("Alto",AP41)))</formula>
    </cfRule>
    <cfRule type="containsText" dxfId="1990" priority="77" operator="containsText" text="Muy Alto">
      <formula>NOT(ISERROR(SEARCH("Muy Alto",AP41)))</formula>
    </cfRule>
  </conditionalFormatting>
  <conditionalFormatting sqref="AU41">
    <cfRule type="containsText" dxfId="1989" priority="104" operator="containsText" text="Corecion urgente">
      <formula>NOT(ISERROR(SEARCH("Corecion urgente",AU41)))</formula>
    </cfRule>
    <cfRule type="containsText" dxfId="1988" priority="105" operator="containsText" text="No reqiere intervevir">
      <formula>NOT(ISERROR(SEARCH("No reqiere intervevir",AU41)))</formula>
    </cfRule>
    <cfRule type="containsText" dxfId="1987" priority="106" operator="containsText" text="Mejorar control existente">
      <formula>NOT(ISERROR(SEARCH("Mejorar control existente",AU41)))</formula>
    </cfRule>
    <cfRule type="containsText" dxfId="1986" priority="107" operator="containsText" text="Adoptar medidas de control">
      <formula>NOT(ISERROR(SEARCH("Adoptar medidas de control",AU41)))</formula>
    </cfRule>
    <cfRule type="containsText" dxfId="1985" priority="108" operator="containsText" text="Correccion urgente">
      <formula>NOT(ISERROR(SEARCH("Correccion urgente",AU41)))</formula>
    </cfRule>
  </conditionalFormatting>
  <conditionalFormatting sqref="AS41">
    <cfRule type="containsText" dxfId="1984" priority="78" operator="containsText" text="IV">
      <formula>NOT(ISERROR(SEARCH("IV",AS41)))</formula>
    </cfRule>
    <cfRule type="containsText" dxfId="1983" priority="79" operator="containsText" text="III">
      <formula>NOT(ISERROR(SEARCH("III",AS41)))</formula>
    </cfRule>
    <cfRule type="containsText" dxfId="1982" priority="80" operator="containsText" text="II">
      <formula>NOT(ISERROR(SEARCH("II",AS41)))</formula>
    </cfRule>
    <cfRule type="containsText" dxfId="1981" priority="81" operator="containsText" text="II">
      <formula>NOT(ISERROR(SEARCH("II",AS41)))</formula>
    </cfRule>
    <cfRule type="containsText" dxfId="1980" priority="82" operator="containsText" text="I">
      <formula>NOT(ISERROR(SEARCH("I",AS41)))</formula>
    </cfRule>
    <cfRule type="containsText" dxfId="1979" priority="98" stopIfTrue="1" operator="containsText" text="III">
      <formula>NOT(ISERROR(SEARCH("III",AS41)))</formula>
    </cfRule>
    <cfRule type="containsText" dxfId="1978" priority="99" operator="containsText" text="II">
      <formula>NOT(ISERROR(SEARCH("II",AS41)))</formula>
    </cfRule>
    <cfRule type="containsText" dxfId="1977" priority="100" operator="containsText" text="IV">
      <formula>NOT(ISERROR(SEARCH("IV",AS41)))</formula>
    </cfRule>
    <cfRule type="containsText" dxfId="1976" priority="101" operator="containsText" text="III">
      <formula>NOT(ISERROR(SEARCH("III",AS41)))</formula>
    </cfRule>
    <cfRule type="containsText" dxfId="1975" priority="102" operator="containsText" text="III">
      <formula>NOT(ISERROR(SEARCH("III",AS41)))</formula>
    </cfRule>
    <cfRule type="containsText" dxfId="1974" priority="103" operator="containsText" text="I">
      <formula>NOT(ISERROR(SEARCH("I",AS41)))</formula>
    </cfRule>
  </conditionalFormatting>
  <conditionalFormatting sqref="AS41">
    <cfRule type="cellIs" dxfId="1973" priority="95" operator="greaterThan">
      <formula>600</formula>
    </cfRule>
    <cfRule type="cellIs" dxfId="1972" priority="96" operator="lessThan">
      <formula>600</formula>
    </cfRule>
    <cfRule type="cellIs" dxfId="1971" priority="97" operator="between">
      <formula>4000</formula>
      <formula>600</formula>
    </cfRule>
  </conditionalFormatting>
  <conditionalFormatting sqref="AS41">
    <cfRule type="cellIs" dxfId="1970" priority="92" operator="equal">
      <formula>"I"</formula>
    </cfRule>
    <cfRule type="cellIs" dxfId="1969" priority="93" operator="greaterThan">
      <formula>150</formula>
    </cfRule>
    <cfRule type="cellIs" dxfId="1968" priority="94" operator="greaterThan">
      <formula>150</formula>
    </cfRule>
  </conditionalFormatting>
  <conditionalFormatting sqref="AS41">
    <cfRule type="cellIs" dxfId="1967" priority="89" operator="equal">
      <formula>"I"</formula>
    </cfRule>
    <cfRule type="cellIs" dxfId="1966" priority="90" operator="greaterThan">
      <formula>150</formula>
    </cfRule>
    <cfRule type="cellIs" dxfId="1965" priority="91" operator="greaterThan">
      <formula>150</formula>
    </cfRule>
  </conditionalFormatting>
  <conditionalFormatting sqref="AS41">
    <cfRule type="cellIs" dxfId="1964" priority="86" operator="equal">
      <formula>"I"</formula>
    </cfRule>
    <cfRule type="cellIs" dxfId="1963" priority="87" operator="greaterThan">
      <formula>150</formula>
    </cfRule>
    <cfRule type="cellIs" dxfId="1962" priority="88" operator="greaterThan">
      <formula>150</formula>
    </cfRule>
  </conditionalFormatting>
  <conditionalFormatting sqref="AS41">
    <cfRule type="cellIs" dxfId="1961" priority="83" operator="equal">
      <formula>"I"</formula>
    </cfRule>
    <cfRule type="cellIs" dxfId="1960" priority="84" operator="greaterThan">
      <formula>150</formula>
    </cfRule>
    <cfRule type="cellIs" dxfId="1959" priority="85" operator="greaterThan">
      <formula>150</formula>
    </cfRule>
  </conditionalFormatting>
  <conditionalFormatting sqref="W44">
    <cfRule type="cellIs" dxfId="1958" priority="59" operator="greaterThan">
      <formula>600</formula>
    </cfRule>
    <cfRule type="cellIs" dxfId="1957" priority="60" operator="lessThan">
      <formula>600</formula>
    </cfRule>
    <cfRule type="cellIs" dxfId="1956" priority="61" operator="between">
      <formula>4000</formula>
      <formula>600</formula>
    </cfRule>
  </conditionalFormatting>
  <conditionalFormatting sqref="W44">
    <cfRule type="cellIs" dxfId="1955" priority="56" operator="equal">
      <formula>"I"</formula>
    </cfRule>
    <cfRule type="cellIs" dxfId="1954" priority="57" operator="greaterThan">
      <formula>150</formula>
    </cfRule>
    <cfRule type="cellIs" dxfId="1953" priority="58" operator="greaterThan">
      <formula>150</formula>
    </cfRule>
  </conditionalFormatting>
  <conditionalFormatting sqref="W44">
    <cfRule type="cellIs" dxfId="1952" priority="53" operator="equal">
      <formula>"I"</formula>
    </cfRule>
    <cfRule type="cellIs" dxfId="1951" priority="54" operator="greaterThan">
      <formula>150</formula>
    </cfRule>
    <cfRule type="cellIs" dxfId="1950" priority="55" operator="greaterThan">
      <formula>150</formula>
    </cfRule>
  </conditionalFormatting>
  <conditionalFormatting sqref="W44">
    <cfRule type="cellIs" dxfId="1949" priority="50" operator="equal">
      <formula>"I"</formula>
    </cfRule>
    <cfRule type="cellIs" dxfId="1948" priority="51" operator="greaterThan">
      <formula>150</formula>
    </cfRule>
    <cfRule type="cellIs" dxfId="1947" priority="52" operator="greaterThan">
      <formula>150</formula>
    </cfRule>
  </conditionalFormatting>
  <conditionalFormatting sqref="W44">
    <cfRule type="cellIs" dxfId="1946" priority="47" operator="equal">
      <formula>"I"</formula>
    </cfRule>
    <cfRule type="cellIs" dxfId="1945" priority="48" operator="greaterThan">
      <formula>150</formula>
    </cfRule>
    <cfRule type="cellIs" dxfId="1944" priority="49" operator="greaterThan">
      <formula>150</formula>
    </cfRule>
  </conditionalFormatting>
  <conditionalFormatting sqref="Y44">
    <cfRule type="containsText" dxfId="1943" priority="68" operator="containsText" text="Corecion urgente">
      <formula>NOT(ISERROR(SEARCH("Corecion urgente",Y44)))</formula>
    </cfRule>
    <cfRule type="containsText" dxfId="1942" priority="69" operator="containsText" text="No reqiere intervevir">
      <formula>NOT(ISERROR(SEARCH("No reqiere intervevir",Y44)))</formula>
    </cfRule>
    <cfRule type="containsText" dxfId="1941" priority="70" operator="containsText" text="Mejorar control existente">
      <formula>NOT(ISERROR(SEARCH("Mejorar control existente",Y44)))</formula>
    </cfRule>
    <cfRule type="containsText" dxfId="1940" priority="71" operator="containsText" text="Adoptar medidas de control">
      <formula>NOT(ISERROR(SEARCH("Adoptar medidas de control",Y44)))</formula>
    </cfRule>
    <cfRule type="containsText" dxfId="1939" priority="72" operator="containsText" text="Correccion urgente">
      <formula>NOT(ISERROR(SEARCH("Correccion urgente",Y44)))</formula>
    </cfRule>
  </conditionalFormatting>
  <conditionalFormatting sqref="W44">
    <cfRule type="containsText" dxfId="1938" priority="42" operator="containsText" text="IV">
      <formula>NOT(ISERROR(SEARCH("IV",W44)))</formula>
    </cfRule>
    <cfRule type="containsText" dxfId="1937" priority="43" operator="containsText" text="III">
      <formula>NOT(ISERROR(SEARCH("III",W44)))</formula>
    </cfRule>
    <cfRule type="containsText" dxfId="1936" priority="44" operator="containsText" text="II">
      <formula>NOT(ISERROR(SEARCH("II",W44)))</formula>
    </cfRule>
    <cfRule type="containsText" dxfId="1935" priority="45" operator="containsText" text="II">
      <formula>NOT(ISERROR(SEARCH("II",W44)))</formula>
    </cfRule>
    <cfRule type="containsText" dxfId="1934" priority="46" operator="containsText" text="I">
      <formula>NOT(ISERROR(SEARCH("I",W44)))</formula>
    </cfRule>
    <cfRule type="containsText" dxfId="1933" priority="62" stopIfTrue="1" operator="containsText" text="III">
      <formula>NOT(ISERROR(SEARCH("III",W44)))</formula>
    </cfRule>
    <cfRule type="containsText" dxfId="1932" priority="63" operator="containsText" text="II">
      <formula>NOT(ISERROR(SEARCH("II",W44)))</formula>
    </cfRule>
    <cfRule type="containsText" dxfId="1931" priority="64" operator="containsText" text="IV">
      <formula>NOT(ISERROR(SEARCH("IV",W44)))</formula>
    </cfRule>
    <cfRule type="containsText" dxfId="1930" priority="65" operator="containsText" text="III">
      <formula>NOT(ISERROR(SEARCH("III",W44)))</formula>
    </cfRule>
    <cfRule type="containsText" dxfId="1929" priority="66" operator="containsText" text="III">
      <formula>NOT(ISERROR(SEARCH("III",W44)))</formula>
    </cfRule>
    <cfRule type="containsText" dxfId="1928" priority="67" operator="containsText" text="I">
      <formula>NOT(ISERROR(SEARCH("I",W44)))</formula>
    </cfRule>
  </conditionalFormatting>
  <conditionalFormatting sqref="T44">
    <cfRule type="containsText" dxfId="1927" priority="37" operator="containsText" text="Muy Alto">
      <formula>NOT(ISERROR(SEARCH("Muy Alto",T44)))</formula>
    </cfRule>
    <cfRule type="containsText" dxfId="1926" priority="38" operator="containsText" text="Bajo">
      <formula>NOT(ISERROR(SEARCH("Bajo",T44)))</formula>
    </cfRule>
    <cfRule type="containsText" dxfId="1925" priority="39" operator="containsText" text="Medio">
      <formula>NOT(ISERROR(SEARCH("Medio",T44)))</formula>
    </cfRule>
    <cfRule type="containsText" dxfId="1924" priority="40" operator="containsText" text="Alto">
      <formula>NOT(ISERROR(SEARCH("Alto",T44)))</formula>
    </cfRule>
    <cfRule type="containsText" dxfId="1923" priority="41" operator="containsText" text="Muy Alto">
      <formula>NOT(ISERROR(SEARCH("Muy Alto",T44)))</formula>
    </cfRule>
  </conditionalFormatting>
  <conditionalFormatting sqref="AS44">
    <cfRule type="cellIs" dxfId="1922" priority="23" operator="greaterThan">
      <formula>600</formula>
    </cfRule>
    <cfRule type="cellIs" dxfId="1921" priority="24" operator="lessThan">
      <formula>600</formula>
    </cfRule>
    <cfRule type="cellIs" dxfId="1920" priority="25" operator="between">
      <formula>4000</formula>
      <formula>600</formula>
    </cfRule>
  </conditionalFormatting>
  <conditionalFormatting sqref="AS44">
    <cfRule type="cellIs" dxfId="1919" priority="20" operator="equal">
      <formula>"I"</formula>
    </cfRule>
    <cfRule type="cellIs" dxfId="1918" priority="21" operator="greaterThan">
      <formula>150</formula>
    </cfRule>
    <cfRule type="cellIs" dxfId="1917" priority="22" operator="greaterThan">
      <formula>150</formula>
    </cfRule>
  </conditionalFormatting>
  <conditionalFormatting sqref="AS44">
    <cfRule type="cellIs" dxfId="1916" priority="17" operator="equal">
      <formula>"I"</formula>
    </cfRule>
    <cfRule type="cellIs" dxfId="1915" priority="18" operator="greaterThan">
      <formula>150</formula>
    </cfRule>
    <cfRule type="cellIs" dxfId="1914" priority="19" operator="greaterThan">
      <formula>150</formula>
    </cfRule>
  </conditionalFormatting>
  <conditionalFormatting sqref="AS44">
    <cfRule type="cellIs" dxfId="1913" priority="14" operator="equal">
      <formula>"I"</formula>
    </cfRule>
    <cfRule type="cellIs" dxfId="1912" priority="15" operator="greaterThan">
      <formula>150</formula>
    </cfRule>
    <cfRule type="cellIs" dxfId="1911" priority="16" operator="greaterThan">
      <formula>150</formula>
    </cfRule>
  </conditionalFormatting>
  <conditionalFormatting sqref="AS44">
    <cfRule type="cellIs" dxfId="1910" priority="11" operator="equal">
      <formula>"I"</formula>
    </cfRule>
    <cfRule type="cellIs" dxfId="1909" priority="12" operator="greaterThan">
      <formula>150</formula>
    </cfRule>
    <cfRule type="cellIs" dxfId="1908" priority="13" operator="greaterThan">
      <formula>150</formula>
    </cfRule>
  </conditionalFormatting>
  <conditionalFormatting sqref="AU44">
    <cfRule type="containsText" dxfId="1907" priority="32" operator="containsText" text="Corecion urgente">
      <formula>NOT(ISERROR(SEARCH("Corecion urgente",AU44)))</formula>
    </cfRule>
    <cfRule type="containsText" dxfId="1906" priority="33" operator="containsText" text="No reqiere intervevir">
      <formula>NOT(ISERROR(SEARCH("No reqiere intervevir",AU44)))</formula>
    </cfRule>
    <cfRule type="containsText" dxfId="1905" priority="34" operator="containsText" text="Mejorar control existente">
      <formula>NOT(ISERROR(SEARCH("Mejorar control existente",AU44)))</formula>
    </cfRule>
    <cfRule type="containsText" dxfId="1904" priority="35" operator="containsText" text="Adoptar medidas de control">
      <formula>NOT(ISERROR(SEARCH("Adoptar medidas de control",AU44)))</formula>
    </cfRule>
    <cfRule type="containsText" dxfId="1903" priority="36" operator="containsText" text="Correccion urgente">
      <formula>NOT(ISERROR(SEARCH("Correccion urgente",AU44)))</formula>
    </cfRule>
  </conditionalFormatting>
  <conditionalFormatting sqref="AS44">
    <cfRule type="containsText" dxfId="1902" priority="6" operator="containsText" text="IV">
      <formula>NOT(ISERROR(SEARCH("IV",AS44)))</formula>
    </cfRule>
    <cfRule type="containsText" dxfId="1901" priority="7" operator="containsText" text="III">
      <formula>NOT(ISERROR(SEARCH("III",AS44)))</formula>
    </cfRule>
    <cfRule type="containsText" dxfId="1900" priority="8" operator="containsText" text="II">
      <formula>NOT(ISERROR(SEARCH("II",AS44)))</formula>
    </cfRule>
    <cfRule type="containsText" dxfId="1899" priority="9" operator="containsText" text="II">
      <formula>NOT(ISERROR(SEARCH("II",AS44)))</formula>
    </cfRule>
    <cfRule type="containsText" dxfId="1898" priority="10" operator="containsText" text="I">
      <formula>NOT(ISERROR(SEARCH("I",AS44)))</formula>
    </cfRule>
    <cfRule type="containsText" dxfId="1897" priority="26" stopIfTrue="1" operator="containsText" text="III">
      <formula>NOT(ISERROR(SEARCH("III",AS44)))</formula>
    </cfRule>
    <cfRule type="containsText" dxfId="1896" priority="27" operator="containsText" text="II">
      <formula>NOT(ISERROR(SEARCH("II",AS44)))</formula>
    </cfRule>
    <cfRule type="containsText" dxfId="1895" priority="28" operator="containsText" text="IV">
      <formula>NOT(ISERROR(SEARCH("IV",AS44)))</formula>
    </cfRule>
    <cfRule type="containsText" dxfId="1894" priority="29" operator="containsText" text="III">
      <formula>NOT(ISERROR(SEARCH("III",AS44)))</formula>
    </cfRule>
    <cfRule type="containsText" dxfId="1893" priority="30" operator="containsText" text="III">
      <formula>NOT(ISERROR(SEARCH("III",AS44)))</formula>
    </cfRule>
    <cfRule type="containsText" dxfId="1892" priority="31" operator="containsText" text="I">
      <formula>NOT(ISERROR(SEARCH("I",AS44)))</formula>
    </cfRule>
  </conditionalFormatting>
  <conditionalFormatting sqref="AP44">
    <cfRule type="containsText" dxfId="1891" priority="1" operator="containsText" text="Muy Alto">
      <formula>NOT(ISERROR(SEARCH("Muy Alto",AP44)))</formula>
    </cfRule>
    <cfRule type="containsText" dxfId="1890" priority="2" operator="containsText" text="Bajo">
      <formula>NOT(ISERROR(SEARCH("Bajo",AP44)))</formula>
    </cfRule>
    <cfRule type="containsText" dxfId="1889" priority="3" operator="containsText" text="Medio">
      <formula>NOT(ISERROR(SEARCH("Medio",AP44)))</formula>
    </cfRule>
    <cfRule type="containsText" dxfId="1888" priority="4" operator="containsText" text="Alto">
      <formula>NOT(ISERROR(SEARCH("Alto",AP44)))</formula>
    </cfRule>
    <cfRule type="containsText" dxfId="1887" priority="5" operator="containsText" text="Muy Alto">
      <formula>NOT(ISERROR(SEARCH("Muy Alto",AP44)))</formula>
    </cfRule>
  </conditionalFormatting>
  <dataValidations count="23">
    <dataValidation type="list" allowBlank="1" showInputMessage="1" showErrorMessage="1" sqref="E18 E34:E40 E31:E32" xr:uid="{00000000-0002-0000-0000-000000000000}">
      <formula1>$E$791:$E$796</formula1>
    </dataValidation>
    <dataValidation type="list" allowBlank="1" showInputMessage="1" showErrorMessage="1" sqref="F18 F34:F40 F31:F32" xr:uid="{00000000-0002-0000-0000-000001000000}">
      <formula1>$F$791:$F$836</formula1>
    </dataValidation>
    <dataValidation type="list" allowBlank="1" showInputMessage="1" showErrorMessage="1" sqref="M18 M34:M35" xr:uid="{00000000-0002-0000-0000-000002000000}">
      <formula1>$M$791:$M$802</formula1>
    </dataValidation>
    <dataValidation type="list" allowBlank="1" showInputMessage="1" showErrorMessage="1" sqref="AO34:AO40 S34:S40 AO18 S31:S32 AO31:AO32 S18" xr:uid="{00000000-0002-0000-0000-000003000000}">
      <formula1>$S$828:$S$831</formula1>
    </dataValidation>
    <dataValidation type="list" allowBlank="1" showInputMessage="1" showErrorMessage="1" sqref="AN34:AN40 R34:R40 AN18 R31:R32 AN31:AN32 R18" xr:uid="{00000000-0002-0000-0000-000004000000}">
      <formula1>$R$828:$R$831</formula1>
    </dataValidation>
    <dataValidation type="list" allowBlank="1" showInputMessage="1" showErrorMessage="1" sqref="AM34:AM40 Q34:Q40 AM18 Q31:Q32 AM31:AM32 Q18" xr:uid="{00000000-0002-0000-0000-000005000000}">
      <formula1>$Q$828:$Q$831</formula1>
    </dataValidation>
    <dataValidation type="list" allowBlank="1" showInputMessage="1" showErrorMessage="1" sqref="M44 M29 M46" xr:uid="{00000000-0002-0000-0000-000006000000}">
      <formula1>$M$842:$M$853</formula1>
    </dataValidation>
    <dataValidation type="list" allowBlank="1" showInputMessage="1" showErrorMessage="1" sqref="F29 F46 F44" xr:uid="{00000000-0002-0000-0000-000007000000}">
      <formula1>$F$842:$F$887</formula1>
    </dataValidation>
    <dataValidation type="list" allowBlank="1" showInputMessage="1" showErrorMessage="1" sqref="D29 D44" xr:uid="{00000000-0002-0000-0000-000008000000}">
      <formula1>$D$842:$D$843</formula1>
    </dataValidation>
    <dataValidation type="list" allowBlank="1" showInputMessage="1" showErrorMessage="1" sqref="E29 E46 E44" xr:uid="{00000000-0002-0000-0000-000009000000}">
      <formula1>$E$842:$E$848</formula1>
    </dataValidation>
    <dataValidation type="list" allowBlank="1" showInputMessage="1" showErrorMessage="1" sqref="F27:F28 F43" xr:uid="{00000000-0002-0000-0000-00000A000000}">
      <formula1>$F$822:$F$867</formula1>
    </dataValidation>
    <dataValidation type="list" allowBlank="1" showInputMessage="1" showErrorMessage="1" sqref="M27:M28 M43" xr:uid="{00000000-0002-0000-0000-00000B000000}">
      <formula1>$M$822:$M$833</formula1>
    </dataValidation>
    <dataValidation type="list" allowBlank="1" showInputMessage="1" showErrorMessage="1" sqref="F47:F48 F41:F42 F24:F26" xr:uid="{00000000-0002-0000-0000-00000C000000}">
      <formula1>$F$823:$F$868</formula1>
    </dataValidation>
    <dataValidation type="list" allowBlank="1" showInputMessage="1" showErrorMessage="1" sqref="M39:M42 M47:M48 N48:O48 M23:M26" xr:uid="{00000000-0002-0000-0000-00000D000000}">
      <formula1>$M$823:$M$834</formula1>
    </dataValidation>
    <dataValidation type="list" allowBlank="1" showInputMessage="1" showErrorMessage="1" sqref="E33 E19:E28 E14:E17 E30 E41:E43 E45" xr:uid="{00000000-0002-0000-0000-00000E000000}">
      <formula1>$E$827:$E$832</formula1>
    </dataValidation>
    <dataValidation type="list" allowBlank="1" showInputMessage="1" showErrorMessage="1" sqref="D30:D40 D45:D48 D14:D24" xr:uid="{00000000-0002-0000-0000-00000F000000}">
      <formula1>$D$827:$D$828</formula1>
    </dataValidation>
    <dataValidation type="list" allowBlank="1" showInputMessage="1" showErrorMessage="1" sqref="F45 F30 F14:F16 F19:F23" xr:uid="{00000000-0002-0000-0000-000010000000}">
      <formula1>$F$827:$F$872</formula1>
    </dataValidation>
    <dataValidation type="list" allowBlank="1" showInputMessage="1" showErrorMessage="1" sqref="S19:S30 AO19:AO30 S14:S17 AO14:AO17 AO33 S33 S41:S48 AO41:AO48" xr:uid="{00000000-0002-0000-0000-000011000000}">
      <formula1>$S$827:$S$830</formula1>
    </dataValidation>
    <dataValidation type="list" allowBlank="1" showInputMessage="1" showErrorMessage="1" sqref="R19:R30 AN19:AN30 R14:R17 AN14:AN17 AN33 R33 R41:R48 AN41:AN48" xr:uid="{00000000-0002-0000-0000-000012000000}">
      <formula1>$R$827:$R$830</formula1>
    </dataValidation>
    <dataValidation type="list" allowBlank="1" showInputMessage="1" showErrorMessage="1" sqref="Q19:Q30 AM19:AM30 Q14:Q17 AM14:AM17 AM33 Q33 Q41:Q48 AM41:AM48" xr:uid="{00000000-0002-0000-0000-000013000000}">
      <formula1>$Q$827:$Q$830</formula1>
    </dataValidation>
    <dataValidation type="list" allowBlank="1" showInputMessage="1" showErrorMessage="1" sqref="M14:M17 M36:M38 M31:M33 M19:M22" xr:uid="{00000000-0002-0000-0000-000014000000}">
      <formula1>$M$827:$M$838</formula1>
    </dataValidation>
    <dataValidation type="list" allowBlank="1" showInputMessage="1" showErrorMessage="1" sqref="M30 M45" xr:uid="{00000000-0002-0000-0000-000015000000}">
      <formula1>$M$878:$M$889</formula1>
    </dataValidation>
    <dataValidation type="list" allowBlank="1" showInputMessage="1" showErrorMessage="1" sqref="D41 D25" xr:uid="{00000000-0002-0000-0000-000016000000}">
      <formula1>$D$822:$D$823</formula1>
    </dataValidation>
  </dataValidations>
  <printOptions horizontalCentered="1" verticalCentered="1" gridLines="1"/>
  <pageMargins left="0.74803149606299213" right="0.74803149606299213" top="0.86614173228346458" bottom="1.2204724409448819" header="0.11811023622047245" footer="0.43307086614173229"/>
  <pageSetup scale="19" fitToHeight="0" orientation="landscape" blackAndWhite="1" r:id="rId1"/>
  <headerFooter alignWithMargins="0">
    <oddHeader xml:space="preserve">&amp;R&amp;"Arial,Normal"Pagina  No. &amp;P </oddHeader>
    <oddFooter xml:space="preserve">&amp;C&amp;"Arial,Negrita"&amp;10CONVENSIONES:&amp;"Arial,Normal" &amp;"Arial,Negrita"No. Exp= Numero de expuestos F=Fuente M=Medio T=Trabajador  H.exp= horas de exposición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552" r:id="rId4" name="Check Box 232">
              <controlPr defaultSize="0" autoFill="0" autoLine="0" autoPict="0">
                <anchor moveWithCells="1" sizeWithCells="1">
                  <from>
                    <xdr:col>32</xdr:col>
                    <xdr:colOff>152400</xdr:colOff>
                    <xdr:row>13</xdr:row>
                    <xdr:rowOff>628650</xdr:rowOff>
                  </from>
                  <to>
                    <xdr:col>33</xdr:col>
                    <xdr:colOff>209550</xdr:colOff>
                    <xdr:row>13</xdr:row>
                    <xdr:rowOff>1171575</xdr:rowOff>
                  </to>
                </anchor>
              </controlPr>
            </control>
          </mc:Choice>
        </mc:AlternateContent>
        <mc:AlternateContent xmlns:mc="http://schemas.openxmlformats.org/markup-compatibility/2006">
          <mc:Choice Requires="x14">
            <control shapeId="56553" r:id="rId5" name="Check Box 233">
              <controlPr defaultSize="0" autoFill="0" autoLine="0" autoPict="0">
                <anchor moveWithCells="1" sizeWithCells="1">
                  <from>
                    <xdr:col>32</xdr:col>
                    <xdr:colOff>133350</xdr:colOff>
                    <xdr:row>13</xdr:row>
                    <xdr:rowOff>1504950</xdr:rowOff>
                  </from>
                  <to>
                    <xdr:col>33</xdr:col>
                    <xdr:colOff>190500</xdr:colOff>
                    <xdr:row>13</xdr:row>
                    <xdr:rowOff>2038350</xdr:rowOff>
                  </to>
                </anchor>
              </controlPr>
            </control>
          </mc:Choice>
        </mc:AlternateContent>
        <mc:AlternateContent xmlns:mc="http://schemas.openxmlformats.org/markup-compatibility/2006">
          <mc:Choice Requires="x14">
            <control shapeId="56554" r:id="rId6" name="Check Box 234">
              <controlPr defaultSize="0" autoFill="0" autoLine="0" autoPict="0">
                <anchor moveWithCells="1" sizeWithCells="1">
                  <from>
                    <xdr:col>32</xdr:col>
                    <xdr:colOff>152400</xdr:colOff>
                    <xdr:row>13</xdr:row>
                    <xdr:rowOff>2371725</xdr:rowOff>
                  </from>
                  <to>
                    <xdr:col>33</xdr:col>
                    <xdr:colOff>209550</xdr:colOff>
                    <xdr:row>13</xdr:row>
                    <xdr:rowOff>2895600</xdr:rowOff>
                  </to>
                </anchor>
              </controlPr>
            </control>
          </mc:Choice>
        </mc:AlternateContent>
        <mc:AlternateContent xmlns:mc="http://schemas.openxmlformats.org/markup-compatibility/2006">
          <mc:Choice Requires="x14">
            <control shapeId="56558" r:id="rId7" name="Check Box 238">
              <controlPr defaultSize="0" autoFill="0" autoLine="0" autoPict="0">
                <anchor moveWithCells="1" sizeWithCells="1">
                  <from>
                    <xdr:col>32</xdr:col>
                    <xdr:colOff>142875</xdr:colOff>
                    <xdr:row>14</xdr:row>
                    <xdr:rowOff>295275</xdr:rowOff>
                  </from>
                  <to>
                    <xdr:col>33</xdr:col>
                    <xdr:colOff>200025</xdr:colOff>
                    <xdr:row>14</xdr:row>
                    <xdr:rowOff>838200</xdr:rowOff>
                  </to>
                </anchor>
              </controlPr>
            </control>
          </mc:Choice>
        </mc:AlternateContent>
        <mc:AlternateContent xmlns:mc="http://schemas.openxmlformats.org/markup-compatibility/2006">
          <mc:Choice Requires="x14">
            <control shapeId="56559" r:id="rId8" name="Check Box 239">
              <controlPr defaultSize="0" autoFill="0" autoLine="0" autoPict="0">
                <anchor moveWithCells="1" sizeWithCells="1">
                  <from>
                    <xdr:col>32</xdr:col>
                    <xdr:colOff>142875</xdr:colOff>
                    <xdr:row>14</xdr:row>
                    <xdr:rowOff>971550</xdr:rowOff>
                  </from>
                  <to>
                    <xdr:col>33</xdr:col>
                    <xdr:colOff>200025</xdr:colOff>
                    <xdr:row>14</xdr:row>
                    <xdr:rowOff>1504950</xdr:rowOff>
                  </to>
                </anchor>
              </controlPr>
            </control>
          </mc:Choice>
        </mc:AlternateContent>
        <mc:AlternateContent xmlns:mc="http://schemas.openxmlformats.org/markup-compatibility/2006">
          <mc:Choice Requires="x14">
            <control shapeId="56560" r:id="rId9" name="Check Box 240">
              <controlPr defaultSize="0" autoFill="0" autoLine="0" autoPict="0">
                <anchor moveWithCells="1" sizeWithCells="1">
                  <from>
                    <xdr:col>32</xdr:col>
                    <xdr:colOff>152400</xdr:colOff>
                    <xdr:row>14</xdr:row>
                    <xdr:rowOff>1838325</xdr:rowOff>
                  </from>
                  <to>
                    <xdr:col>33</xdr:col>
                    <xdr:colOff>209550</xdr:colOff>
                    <xdr:row>14</xdr:row>
                    <xdr:rowOff>2095500</xdr:rowOff>
                  </to>
                </anchor>
              </controlPr>
            </control>
          </mc:Choice>
        </mc:AlternateContent>
        <mc:AlternateContent xmlns:mc="http://schemas.openxmlformats.org/markup-compatibility/2006">
          <mc:Choice Requires="x14">
            <control shapeId="56561" r:id="rId10" name="Check Box 241">
              <controlPr defaultSize="0" autoFill="0" autoLine="0" autoPict="0">
                <anchor moveWithCells="1" sizeWithCells="1">
                  <from>
                    <xdr:col>32</xdr:col>
                    <xdr:colOff>133350</xdr:colOff>
                    <xdr:row>15</xdr:row>
                    <xdr:rowOff>9525</xdr:rowOff>
                  </from>
                  <to>
                    <xdr:col>33</xdr:col>
                    <xdr:colOff>190500</xdr:colOff>
                    <xdr:row>15</xdr:row>
                    <xdr:rowOff>9525</xdr:rowOff>
                  </to>
                </anchor>
              </controlPr>
            </control>
          </mc:Choice>
        </mc:AlternateContent>
        <mc:AlternateContent xmlns:mc="http://schemas.openxmlformats.org/markup-compatibility/2006">
          <mc:Choice Requires="x14">
            <control shapeId="56562" r:id="rId11" name="Check Box 242">
              <controlPr defaultSize="0" autoFill="0" autoLine="0" autoPict="0">
                <anchor moveWithCells="1" sizeWithCells="1">
                  <from>
                    <xdr:col>32</xdr:col>
                    <xdr:colOff>104775</xdr:colOff>
                    <xdr:row>15</xdr:row>
                    <xdr:rowOff>0</xdr:rowOff>
                  </from>
                  <to>
                    <xdr:col>33</xdr:col>
                    <xdr:colOff>161925</xdr:colOff>
                    <xdr:row>15</xdr:row>
                    <xdr:rowOff>0</xdr:rowOff>
                  </to>
                </anchor>
              </controlPr>
            </control>
          </mc:Choice>
        </mc:AlternateContent>
        <mc:AlternateContent xmlns:mc="http://schemas.openxmlformats.org/markup-compatibility/2006">
          <mc:Choice Requires="x14">
            <control shapeId="56563" r:id="rId12" name="Check Box 243">
              <controlPr defaultSize="0" autoFill="0" autoLine="0" autoPict="0">
                <anchor moveWithCells="1" sizeWithCells="1">
                  <from>
                    <xdr:col>32</xdr:col>
                    <xdr:colOff>152400</xdr:colOff>
                    <xdr:row>15</xdr:row>
                    <xdr:rowOff>790575</xdr:rowOff>
                  </from>
                  <to>
                    <xdr:col>33</xdr:col>
                    <xdr:colOff>209550</xdr:colOff>
                    <xdr:row>15</xdr:row>
                    <xdr:rowOff>1047750</xdr:rowOff>
                  </to>
                </anchor>
              </controlPr>
            </control>
          </mc:Choice>
        </mc:AlternateContent>
        <mc:AlternateContent xmlns:mc="http://schemas.openxmlformats.org/markup-compatibility/2006">
          <mc:Choice Requires="x14">
            <control shapeId="56564" r:id="rId13" name="Check Box 244">
              <controlPr defaultSize="0" autoFill="0" autoLine="0" autoPict="0">
                <anchor moveWithCells="1" sizeWithCells="1">
                  <from>
                    <xdr:col>32</xdr:col>
                    <xdr:colOff>142875</xdr:colOff>
                    <xdr:row>15</xdr:row>
                    <xdr:rowOff>1781175</xdr:rowOff>
                  </from>
                  <to>
                    <xdr:col>33</xdr:col>
                    <xdr:colOff>200025</xdr:colOff>
                    <xdr:row>15</xdr:row>
                    <xdr:rowOff>2038350</xdr:rowOff>
                  </to>
                </anchor>
              </controlPr>
            </control>
          </mc:Choice>
        </mc:AlternateContent>
        <mc:AlternateContent xmlns:mc="http://schemas.openxmlformats.org/markup-compatibility/2006">
          <mc:Choice Requires="x14">
            <control shapeId="56572" r:id="rId14" name="Check Box 252">
              <controlPr defaultSize="0" autoFill="0" autoLine="0" autoPict="0">
                <anchor moveWithCells="1" sizeWithCells="1">
                  <from>
                    <xdr:col>32</xdr:col>
                    <xdr:colOff>142875</xdr:colOff>
                    <xdr:row>19</xdr:row>
                    <xdr:rowOff>781050</xdr:rowOff>
                  </from>
                  <to>
                    <xdr:col>33</xdr:col>
                    <xdr:colOff>200025</xdr:colOff>
                    <xdr:row>19</xdr:row>
                    <xdr:rowOff>1028700</xdr:rowOff>
                  </to>
                </anchor>
              </controlPr>
            </control>
          </mc:Choice>
        </mc:AlternateContent>
        <mc:AlternateContent xmlns:mc="http://schemas.openxmlformats.org/markup-compatibility/2006">
          <mc:Choice Requires="x14">
            <control shapeId="56574" r:id="rId15" name="Check Box 254">
              <controlPr defaultSize="0" autoFill="0" autoLine="0" autoPict="0">
                <anchor moveWithCells="1" sizeWithCells="1">
                  <from>
                    <xdr:col>32</xdr:col>
                    <xdr:colOff>133350</xdr:colOff>
                    <xdr:row>19</xdr:row>
                    <xdr:rowOff>1714500</xdr:rowOff>
                  </from>
                  <to>
                    <xdr:col>33</xdr:col>
                    <xdr:colOff>190500</xdr:colOff>
                    <xdr:row>19</xdr:row>
                    <xdr:rowOff>1962150</xdr:rowOff>
                  </to>
                </anchor>
              </controlPr>
            </control>
          </mc:Choice>
        </mc:AlternateContent>
        <mc:AlternateContent xmlns:mc="http://schemas.openxmlformats.org/markup-compatibility/2006">
          <mc:Choice Requires="x14">
            <control shapeId="56577" r:id="rId16" name="Check Box 257">
              <controlPr defaultSize="0" autoFill="0" autoLine="0" autoPict="0">
                <anchor moveWithCells="1" sizeWithCells="1">
                  <from>
                    <xdr:col>32</xdr:col>
                    <xdr:colOff>142875</xdr:colOff>
                    <xdr:row>19</xdr:row>
                    <xdr:rowOff>2514600</xdr:rowOff>
                  </from>
                  <to>
                    <xdr:col>33</xdr:col>
                    <xdr:colOff>200025</xdr:colOff>
                    <xdr:row>19</xdr:row>
                    <xdr:rowOff>2762250</xdr:rowOff>
                  </to>
                </anchor>
              </controlPr>
            </control>
          </mc:Choice>
        </mc:AlternateContent>
        <mc:AlternateContent xmlns:mc="http://schemas.openxmlformats.org/markup-compatibility/2006">
          <mc:Choice Requires="x14">
            <control shapeId="56579" r:id="rId17" name="Check Box 259">
              <controlPr defaultSize="0" autoFill="0" autoLine="0" autoPict="0">
                <anchor moveWithCells="1" sizeWithCells="1">
                  <from>
                    <xdr:col>32</xdr:col>
                    <xdr:colOff>152400</xdr:colOff>
                    <xdr:row>21</xdr:row>
                    <xdr:rowOff>2762250</xdr:rowOff>
                  </from>
                  <to>
                    <xdr:col>33</xdr:col>
                    <xdr:colOff>209550</xdr:colOff>
                    <xdr:row>21</xdr:row>
                    <xdr:rowOff>3000375</xdr:rowOff>
                  </to>
                </anchor>
              </controlPr>
            </control>
          </mc:Choice>
        </mc:AlternateContent>
        <mc:AlternateContent xmlns:mc="http://schemas.openxmlformats.org/markup-compatibility/2006">
          <mc:Choice Requires="x14">
            <control shapeId="56580" r:id="rId18" name="Check Box 260">
              <controlPr defaultSize="0" autoFill="0" autoLine="0" autoPict="0">
                <anchor moveWithCells="1" sizeWithCells="1">
                  <from>
                    <xdr:col>32</xdr:col>
                    <xdr:colOff>152400</xdr:colOff>
                    <xdr:row>21</xdr:row>
                    <xdr:rowOff>1914525</xdr:rowOff>
                  </from>
                  <to>
                    <xdr:col>33</xdr:col>
                    <xdr:colOff>209550</xdr:colOff>
                    <xdr:row>21</xdr:row>
                    <xdr:rowOff>2171700</xdr:rowOff>
                  </to>
                </anchor>
              </controlPr>
            </control>
          </mc:Choice>
        </mc:AlternateContent>
        <mc:AlternateContent xmlns:mc="http://schemas.openxmlformats.org/markup-compatibility/2006">
          <mc:Choice Requires="x14">
            <control shapeId="56583" r:id="rId19" name="Check Box 263">
              <controlPr defaultSize="0" autoFill="0" autoLine="0" autoPict="0">
                <anchor moveWithCells="1" sizeWithCells="1">
                  <from>
                    <xdr:col>32</xdr:col>
                    <xdr:colOff>142875</xdr:colOff>
                    <xdr:row>21</xdr:row>
                    <xdr:rowOff>981075</xdr:rowOff>
                  </from>
                  <to>
                    <xdr:col>33</xdr:col>
                    <xdr:colOff>200025</xdr:colOff>
                    <xdr:row>21</xdr:row>
                    <xdr:rowOff>1238250</xdr:rowOff>
                  </to>
                </anchor>
              </controlPr>
            </control>
          </mc:Choice>
        </mc:AlternateContent>
        <mc:AlternateContent xmlns:mc="http://schemas.openxmlformats.org/markup-compatibility/2006">
          <mc:Choice Requires="x14">
            <control shapeId="56594" r:id="rId20" name="Check Box 274">
              <controlPr defaultSize="0" autoFill="0" autoLine="0" autoPict="0">
                <anchor moveWithCells="1" sizeWithCells="1">
                  <from>
                    <xdr:col>32</xdr:col>
                    <xdr:colOff>161925</xdr:colOff>
                    <xdr:row>22</xdr:row>
                    <xdr:rowOff>790575</xdr:rowOff>
                  </from>
                  <to>
                    <xdr:col>33</xdr:col>
                    <xdr:colOff>219075</xdr:colOff>
                    <xdr:row>22</xdr:row>
                    <xdr:rowOff>1038225</xdr:rowOff>
                  </to>
                </anchor>
              </controlPr>
            </control>
          </mc:Choice>
        </mc:AlternateContent>
        <mc:AlternateContent xmlns:mc="http://schemas.openxmlformats.org/markup-compatibility/2006">
          <mc:Choice Requires="x14">
            <control shapeId="56604" r:id="rId21" name="Check Box 284">
              <controlPr defaultSize="0" autoFill="0" autoLine="0" autoPict="0">
                <anchor moveWithCells="1" sizeWithCells="1">
                  <from>
                    <xdr:col>32</xdr:col>
                    <xdr:colOff>133350</xdr:colOff>
                    <xdr:row>29</xdr:row>
                    <xdr:rowOff>0</xdr:rowOff>
                  </from>
                  <to>
                    <xdr:col>33</xdr:col>
                    <xdr:colOff>190500</xdr:colOff>
                    <xdr:row>29</xdr:row>
                    <xdr:rowOff>0</xdr:rowOff>
                  </to>
                </anchor>
              </controlPr>
            </control>
          </mc:Choice>
        </mc:AlternateContent>
        <mc:AlternateContent xmlns:mc="http://schemas.openxmlformats.org/markup-compatibility/2006">
          <mc:Choice Requires="x14">
            <control shapeId="56679" r:id="rId22" name="Check Box 359">
              <controlPr defaultSize="0" autoFill="0" autoLine="0" autoPict="0">
                <anchor moveWithCells="1" sizeWithCells="1">
                  <from>
                    <xdr:col>32</xdr:col>
                    <xdr:colOff>133350</xdr:colOff>
                    <xdr:row>30</xdr:row>
                    <xdr:rowOff>876300</xdr:rowOff>
                  </from>
                  <to>
                    <xdr:col>33</xdr:col>
                    <xdr:colOff>190500</xdr:colOff>
                    <xdr:row>30</xdr:row>
                    <xdr:rowOff>1400175</xdr:rowOff>
                  </to>
                </anchor>
              </controlPr>
            </control>
          </mc:Choice>
        </mc:AlternateContent>
        <mc:AlternateContent xmlns:mc="http://schemas.openxmlformats.org/markup-compatibility/2006">
          <mc:Choice Requires="x14">
            <control shapeId="56680" r:id="rId23" name="Check Box 360">
              <controlPr defaultSize="0" autoFill="0" autoLine="0" autoPict="0">
                <anchor moveWithCells="1" sizeWithCells="1">
                  <from>
                    <xdr:col>32</xdr:col>
                    <xdr:colOff>152400</xdr:colOff>
                    <xdr:row>30</xdr:row>
                    <xdr:rowOff>1733550</xdr:rowOff>
                  </from>
                  <to>
                    <xdr:col>33</xdr:col>
                    <xdr:colOff>209550</xdr:colOff>
                    <xdr:row>30</xdr:row>
                    <xdr:rowOff>2276475</xdr:rowOff>
                  </to>
                </anchor>
              </controlPr>
            </control>
          </mc:Choice>
        </mc:AlternateContent>
        <mc:AlternateContent xmlns:mc="http://schemas.openxmlformats.org/markup-compatibility/2006">
          <mc:Choice Requires="x14">
            <control shapeId="56681" r:id="rId24" name="Check Box 361">
              <controlPr defaultSize="0" autoFill="0" autoLine="0" autoPict="0">
                <anchor moveWithCells="1" sizeWithCells="1">
                  <from>
                    <xdr:col>32</xdr:col>
                    <xdr:colOff>133350</xdr:colOff>
                    <xdr:row>30</xdr:row>
                    <xdr:rowOff>2647950</xdr:rowOff>
                  </from>
                  <to>
                    <xdr:col>33</xdr:col>
                    <xdr:colOff>190500</xdr:colOff>
                    <xdr:row>30</xdr:row>
                    <xdr:rowOff>3190875</xdr:rowOff>
                  </to>
                </anchor>
              </controlPr>
            </control>
          </mc:Choice>
        </mc:AlternateContent>
        <mc:AlternateContent xmlns:mc="http://schemas.openxmlformats.org/markup-compatibility/2006">
          <mc:Choice Requires="x14">
            <control shapeId="56683" r:id="rId25" name="Check Box 363">
              <controlPr defaultSize="0" autoFill="0" autoLine="0" autoPict="0">
                <anchor moveWithCells="1" sizeWithCells="1">
                  <from>
                    <xdr:col>32</xdr:col>
                    <xdr:colOff>161925</xdr:colOff>
                    <xdr:row>30</xdr:row>
                    <xdr:rowOff>3324225</xdr:rowOff>
                  </from>
                  <to>
                    <xdr:col>33</xdr:col>
                    <xdr:colOff>219075</xdr:colOff>
                    <xdr:row>30</xdr:row>
                    <xdr:rowOff>4257675</xdr:rowOff>
                  </to>
                </anchor>
              </controlPr>
            </control>
          </mc:Choice>
        </mc:AlternateContent>
        <mc:AlternateContent xmlns:mc="http://schemas.openxmlformats.org/markup-compatibility/2006">
          <mc:Choice Requires="x14">
            <control shapeId="56739" r:id="rId26" name="Check Box 419">
              <controlPr defaultSize="0" autoFill="0" autoLine="0" autoPict="0">
                <anchor moveWithCells="1" sizeWithCells="1">
                  <from>
                    <xdr:col>32</xdr:col>
                    <xdr:colOff>142875</xdr:colOff>
                    <xdr:row>36</xdr:row>
                    <xdr:rowOff>1905000</xdr:rowOff>
                  </from>
                  <to>
                    <xdr:col>33</xdr:col>
                    <xdr:colOff>200025</xdr:colOff>
                    <xdr:row>36</xdr:row>
                    <xdr:rowOff>2257425</xdr:rowOff>
                  </to>
                </anchor>
              </controlPr>
            </control>
          </mc:Choice>
        </mc:AlternateContent>
        <mc:AlternateContent xmlns:mc="http://schemas.openxmlformats.org/markup-compatibility/2006">
          <mc:Choice Requires="x14">
            <control shapeId="56741" r:id="rId27" name="Check Box 421">
              <controlPr defaultSize="0" autoFill="0" autoLine="0" autoPict="0">
                <anchor moveWithCells="1" sizeWithCells="1">
                  <from>
                    <xdr:col>32</xdr:col>
                    <xdr:colOff>133350</xdr:colOff>
                    <xdr:row>36</xdr:row>
                    <xdr:rowOff>190500</xdr:rowOff>
                  </from>
                  <to>
                    <xdr:col>33</xdr:col>
                    <xdr:colOff>190500</xdr:colOff>
                    <xdr:row>36</xdr:row>
                    <xdr:rowOff>438150</xdr:rowOff>
                  </to>
                </anchor>
              </controlPr>
            </control>
          </mc:Choice>
        </mc:AlternateContent>
        <mc:AlternateContent xmlns:mc="http://schemas.openxmlformats.org/markup-compatibility/2006">
          <mc:Choice Requires="x14">
            <control shapeId="56743" r:id="rId28" name="Check Box 423">
              <controlPr defaultSize="0" autoFill="0" autoLine="0" autoPict="0">
                <anchor moveWithCells="1" sizeWithCells="1">
                  <from>
                    <xdr:col>32</xdr:col>
                    <xdr:colOff>123825</xdr:colOff>
                    <xdr:row>36</xdr:row>
                    <xdr:rowOff>1171575</xdr:rowOff>
                  </from>
                  <to>
                    <xdr:col>33</xdr:col>
                    <xdr:colOff>180975</xdr:colOff>
                    <xdr:row>36</xdr:row>
                    <xdr:rowOff>1419225</xdr:rowOff>
                  </to>
                </anchor>
              </controlPr>
            </control>
          </mc:Choice>
        </mc:AlternateContent>
        <mc:AlternateContent xmlns:mc="http://schemas.openxmlformats.org/markup-compatibility/2006">
          <mc:Choice Requires="x14">
            <control shapeId="56746" r:id="rId29" name="Check Box 426">
              <controlPr defaultSize="0" autoFill="0" autoLine="0" autoPict="0">
                <anchor moveWithCells="1" sizeWithCells="1">
                  <from>
                    <xdr:col>32</xdr:col>
                    <xdr:colOff>133350</xdr:colOff>
                    <xdr:row>37</xdr:row>
                    <xdr:rowOff>533400</xdr:rowOff>
                  </from>
                  <to>
                    <xdr:col>33</xdr:col>
                    <xdr:colOff>190500</xdr:colOff>
                    <xdr:row>37</xdr:row>
                    <xdr:rowOff>752475</xdr:rowOff>
                  </to>
                </anchor>
              </controlPr>
            </control>
          </mc:Choice>
        </mc:AlternateContent>
        <mc:AlternateContent xmlns:mc="http://schemas.openxmlformats.org/markup-compatibility/2006">
          <mc:Choice Requires="x14">
            <control shapeId="56748" r:id="rId30" name="Check Box 428">
              <controlPr defaultSize="0" autoFill="0" autoLine="0" autoPict="0">
                <anchor moveWithCells="1" sizeWithCells="1">
                  <from>
                    <xdr:col>32</xdr:col>
                    <xdr:colOff>133350</xdr:colOff>
                    <xdr:row>37</xdr:row>
                    <xdr:rowOff>1409700</xdr:rowOff>
                  </from>
                  <to>
                    <xdr:col>33</xdr:col>
                    <xdr:colOff>190500</xdr:colOff>
                    <xdr:row>37</xdr:row>
                    <xdr:rowOff>1628775</xdr:rowOff>
                  </to>
                </anchor>
              </controlPr>
            </control>
          </mc:Choice>
        </mc:AlternateContent>
        <mc:AlternateContent xmlns:mc="http://schemas.openxmlformats.org/markup-compatibility/2006">
          <mc:Choice Requires="x14">
            <control shapeId="56760" r:id="rId31" name="Check Box 440">
              <controlPr defaultSize="0" autoFill="0" autoLine="0" autoPict="0">
                <anchor moveWithCells="1" sizeWithCells="1">
                  <from>
                    <xdr:col>32</xdr:col>
                    <xdr:colOff>161925</xdr:colOff>
                    <xdr:row>39</xdr:row>
                    <xdr:rowOff>1752600</xdr:rowOff>
                  </from>
                  <to>
                    <xdr:col>33</xdr:col>
                    <xdr:colOff>219075</xdr:colOff>
                    <xdr:row>39</xdr:row>
                    <xdr:rowOff>2000250</xdr:rowOff>
                  </to>
                </anchor>
              </controlPr>
            </control>
          </mc:Choice>
        </mc:AlternateContent>
        <mc:AlternateContent xmlns:mc="http://schemas.openxmlformats.org/markup-compatibility/2006">
          <mc:Choice Requires="x14">
            <control shapeId="56761" r:id="rId32" name="Check Box 441">
              <controlPr defaultSize="0" autoFill="0" autoLine="0" autoPict="0">
                <anchor moveWithCells="1" sizeWithCells="1">
                  <from>
                    <xdr:col>32</xdr:col>
                    <xdr:colOff>123825</xdr:colOff>
                    <xdr:row>38</xdr:row>
                    <xdr:rowOff>914400</xdr:rowOff>
                  </from>
                  <to>
                    <xdr:col>33</xdr:col>
                    <xdr:colOff>180975</xdr:colOff>
                    <xdr:row>38</xdr:row>
                    <xdr:rowOff>1162050</xdr:rowOff>
                  </to>
                </anchor>
              </controlPr>
            </control>
          </mc:Choice>
        </mc:AlternateContent>
        <mc:AlternateContent xmlns:mc="http://schemas.openxmlformats.org/markup-compatibility/2006">
          <mc:Choice Requires="x14">
            <control shapeId="56762" r:id="rId33" name="Check Box 442">
              <controlPr defaultSize="0" autoFill="0" autoLine="0" autoPict="0">
                <anchor moveWithCells="1" sizeWithCells="1">
                  <from>
                    <xdr:col>32</xdr:col>
                    <xdr:colOff>133350</xdr:colOff>
                    <xdr:row>23</xdr:row>
                    <xdr:rowOff>1571625</xdr:rowOff>
                  </from>
                  <to>
                    <xdr:col>33</xdr:col>
                    <xdr:colOff>190500</xdr:colOff>
                    <xdr:row>23</xdr:row>
                    <xdr:rowOff>1809750</xdr:rowOff>
                  </to>
                </anchor>
              </controlPr>
            </control>
          </mc:Choice>
        </mc:AlternateContent>
        <mc:AlternateContent xmlns:mc="http://schemas.openxmlformats.org/markup-compatibility/2006">
          <mc:Choice Requires="x14">
            <control shapeId="56763" r:id="rId34" name="Check Box 443">
              <controlPr defaultSize="0" autoFill="0" autoLine="0" autoPict="0">
                <anchor moveWithCells="1" sizeWithCells="1">
                  <from>
                    <xdr:col>32</xdr:col>
                    <xdr:colOff>133350</xdr:colOff>
                    <xdr:row>46</xdr:row>
                    <xdr:rowOff>1104900</xdr:rowOff>
                  </from>
                  <to>
                    <xdr:col>33</xdr:col>
                    <xdr:colOff>190500</xdr:colOff>
                    <xdr:row>46</xdr:row>
                    <xdr:rowOff>1352550</xdr:rowOff>
                  </to>
                </anchor>
              </controlPr>
            </control>
          </mc:Choice>
        </mc:AlternateContent>
        <mc:AlternateContent xmlns:mc="http://schemas.openxmlformats.org/markup-compatibility/2006">
          <mc:Choice Requires="x14">
            <control shapeId="56764" r:id="rId35" name="Check Box 444">
              <controlPr defaultSize="0" autoFill="0" autoLine="0" autoPict="0">
                <anchor moveWithCells="1" sizeWithCells="1">
                  <from>
                    <xdr:col>32</xdr:col>
                    <xdr:colOff>133350</xdr:colOff>
                    <xdr:row>45</xdr:row>
                    <xdr:rowOff>733425</xdr:rowOff>
                  </from>
                  <to>
                    <xdr:col>33</xdr:col>
                    <xdr:colOff>190500</xdr:colOff>
                    <xdr:row>45</xdr:row>
                    <xdr:rowOff>981075</xdr:rowOff>
                  </to>
                </anchor>
              </controlPr>
            </control>
          </mc:Choice>
        </mc:AlternateContent>
        <mc:AlternateContent xmlns:mc="http://schemas.openxmlformats.org/markup-compatibility/2006">
          <mc:Choice Requires="x14">
            <control shapeId="56810" r:id="rId36" name="Check Box 490">
              <controlPr defaultSize="0" autoFill="0" autoLine="0" autoPict="0">
                <anchor moveWithCells="1" sizeWithCells="1">
                  <from>
                    <xdr:col>32</xdr:col>
                    <xdr:colOff>142875</xdr:colOff>
                    <xdr:row>31</xdr:row>
                    <xdr:rowOff>190500</xdr:rowOff>
                  </from>
                  <to>
                    <xdr:col>33</xdr:col>
                    <xdr:colOff>200025</xdr:colOff>
                    <xdr:row>31</xdr:row>
                    <xdr:rowOff>733425</xdr:rowOff>
                  </to>
                </anchor>
              </controlPr>
            </control>
          </mc:Choice>
        </mc:AlternateContent>
        <mc:AlternateContent xmlns:mc="http://schemas.openxmlformats.org/markup-compatibility/2006">
          <mc:Choice Requires="x14">
            <control shapeId="56811" r:id="rId37" name="Check Box 491">
              <controlPr defaultSize="0" autoFill="0" autoLine="0" autoPict="0">
                <anchor moveWithCells="1" sizeWithCells="1">
                  <from>
                    <xdr:col>32</xdr:col>
                    <xdr:colOff>133350</xdr:colOff>
                    <xdr:row>31</xdr:row>
                    <xdr:rowOff>895350</xdr:rowOff>
                  </from>
                  <to>
                    <xdr:col>33</xdr:col>
                    <xdr:colOff>190500</xdr:colOff>
                    <xdr:row>31</xdr:row>
                    <xdr:rowOff>1438275</xdr:rowOff>
                  </to>
                </anchor>
              </controlPr>
            </control>
          </mc:Choice>
        </mc:AlternateContent>
        <mc:AlternateContent xmlns:mc="http://schemas.openxmlformats.org/markup-compatibility/2006">
          <mc:Choice Requires="x14">
            <control shapeId="56812" r:id="rId38" name="Check Box 492">
              <controlPr defaultSize="0" autoFill="0" autoLine="0" autoPict="0">
                <anchor moveWithCells="1" sizeWithCells="1">
                  <from>
                    <xdr:col>32</xdr:col>
                    <xdr:colOff>142875</xdr:colOff>
                    <xdr:row>31</xdr:row>
                    <xdr:rowOff>1752600</xdr:rowOff>
                  </from>
                  <to>
                    <xdr:col>33</xdr:col>
                    <xdr:colOff>200025</xdr:colOff>
                    <xdr:row>31</xdr:row>
                    <xdr:rowOff>2019300</xdr:rowOff>
                  </to>
                </anchor>
              </controlPr>
            </control>
          </mc:Choice>
        </mc:AlternateContent>
        <mc:AlternateContent xmlns:mc="http://schemas.openxmlformats.org/markup-compatibility/2006">
          <mc:Choice Requires="x14">
            <control shapeId="56923" r:id="rId39" name="Check Box 603">
              <controlPr defaultSize="0" autoFill="0" autoLine="0" autoPict="0">
                <anchor moveWithCells="1" sizeWithCells="1">
                  <from>
                    <xdr:col>32</xdr:col>
                    <xdr:colOff>142875</xdr:colOff>
                    <xdr:row>35</xdr:row>
                    <xdr:rowOff>495300</xdr:rowOff>
                  </from>
                  <to>
                    <xdr:col>33</xdr:col>
                    <xdr:colOff>200025</xdr:colOff>
                    <xdr:row>35</xdr:row>
                    <xdr:rowOff>752475</xdr:rowOff>
                  </to>
                </anchor>
              </controlPr>
            </control>
          </mc:Choice>
        </mc:AlternateContent>
        <mc:AlternateContent xmlns:mc="http://schemas.openxmlformats.org/markup-compatibility/2006">
          <mc:Choice Requires="x14">
            <control shapeId="56924" r:id="rId40" name="Check Box 604">
              <controlPr defaultSize="0" autoFill="0" autoLine="0" autoPict="0">
                <anchor moveWithCells="1" sizeWithCells="1">
                  <from>
                    <xdr:col>32</xdr:col>
                    <xdr:colOff>123825</xdr:colOff>
                    <xdr:row>35</xdr:row>
                    <xdr:rowOff>1419225</xdr:rowOff>
                  </from>
                  <to>
                    <xdr:col>33</xdr:col>
                    <xdr:colOff>180975</xdr:colOff>
                    <xdr:row>35</xdr:row>
                    <xdr:rowOff>1676400</xdr:rowOff>
                  </to>
                </anchor>
              </controlPr>
            </control>
          </mc:Choice>
        </mc:AlternateContent>
        <mc:AlternateContent xmlns:mc="http://schemas.openxmlformats.org/markup-compatibility/2006">
          <mc:Choice Requires="x14">
            <control shapeId="56928" r:id="rId41" name="Check Box 608">
              <controlPr defaultSize="0" autoFill="0" autoLine="0" autoPict="0">
                <anchor moveWithCells="1" sizeWithCells="1">
                  <from>
                    <xdr:col>32</xdr:col>
                    <xdr:colOff>133350</xdr:colOff>
                    <xdr:row>35</xdr:row>
                    <xdr:rowOff>2228850</xdr:rowOff>
                  </from>
                  <to>
                    <xdr:col>33</xdr:col>
                    <xdr:colOff>190500</xdr:colOff>
                    <xdr:row>35</xdr:row>
                    <xdr:rowOff>2486025</xdr:rowOff>
                  </to>
                </anchor>
              </controlPr>
            </control>
          </mc:Choice>
        </mc:AlternateContent>
        <mc:AlternateContent xmlns:mc="http://schemas.openxmlformats.org/markup-compatibility/2006">
          <mc:Choice Requires="x14">
            <control shapeId="56930" r:id="rId42" name="Check Box 610">
              <controlPr defaultSize="0" autoFill="0" autoLine="0" autoPict="0">
                <anchor moveWithCells="1" sizeWithCells="1">
                  <from>
                    <xdr:col>32</xdr:col>
                    <xdr:colOff>123825</xdr:colOff>
                    <xdr:row>33</xdr:row>
                    <xdr:rowOff>1323975</xdr:rowOff>
                  </from>
                  <to>
                    <xdr:col>33</xdr:col>
                    <xdr:colOff>180975</xdr:colOff>
                    <xdr:row>33</xdr:row>
                    <xdr:rowOff>1581150</xdr:rowOff>
                  </to>
                </anchor>
              </controlPr>
            </control>
          </mc:Choice>
        </mc:AlternateContent>
        <mc:AlternateContent xmlns:mc="http://schemas.openxmlformats.org/markup-compatibility/2006">
          <mc:Choice Requires="x14">
            <control shapeId="56933" r:id="rId43" name="Check Box 613">
              <controlPr defaultSize="0" autoFill="0" autoLine="0" autoPict="0">
                <anchor moveWithCells="1" sizeWithCells="1">
                  <from>
                    <xdr:col>32</xdr:col>
                    <xdr:colOff>123825</xdr:colOff>
                    <xdr:row>33</xdr:row>
                    <xdr:rowOff>723900</xdr:rowOff>
                  </from>
                  <to>
                    <xdr:col>33</xdr:col>
                    <xdr:colOff>180975</xdr:colOff>
                    <xdr:row>33</xdr:row>
                    <xdr:rowOff>981075</xdr:rowOff>
                  </to>
                </anchor>
              </controlPr>
            </control>
          </mc:Choice>
        </mc:AlternateContent>
        <mc:AlternateContent xmlns:mc="http://schemas.openxmlformats.org/markup-compatibility/2006">
          <mc:Choice Requires="x14">
            <control shapeId="56934" r:id="rId44" name="Check Box 614">
              <controlPr defaultSize="0" autoFill="0" autoLine="0" autoPict="0">
                <anchor moveWithCells="1" sizeWithCells="1">
                  <from>
                    <xdr:col>32</xdr:col>
                    <xdr:colOff>152400</xdr:colOff>
                    <xdr:row>34</xdr:row>
                    <xdr:rowOff>390525</xdr:rowOff>
                  </from>
                  <to>
                    <xdr:col>33</xdr:col>
                    <xdr:colOff>209550</xdr:colOff>
                    <xdr:row>34</xdr:row>
                    <xdr:rowOff>647700</xdr:rowOff>
                  </to>
                </anchor>
              </controlPr>
            </control>
          </mc:Choice>
        </mc:AlternateContent>
        <mc:AlternateContent xmlns:mc="http://schemas.openxmlformats.org/markup-compatibility/2006">
          <mc:Choice Requires="x14">
            <control shapeId="56936" r:id="rId45" name="Check Box 616">
              <controlPr defaultSize="0" autoFill="0" autoLine="0" autoPict="0">
                <anchor moveWithCells="1" sizeWithCells="1">
                  <from>
                    <xdr:col>32</xdr:col>
                    <xdr:colOff>133350</xdr:colOff>
                    <xdr:row>34</xdr:row>
                    <xdr:rowOff>1704975</xdr:rowOff>
                  </from>
                  <to>
                    <xdr:col>33</xdr:col>
                    <xdr:colOff>190500</xdr:colOff>
                    <xdr:row>34</xdr:row>
                    <xdr:rowOff>1962150</xdr:rowOff>
                  </to>
                </anchor>
              </controlPr>
            </control>
          </mc:Choice>
        </mc:AlternateContent>
        <mc:AlternateContent xmlns:mc="http://schemas.openxmlformats.org/markup-compatibility/2006">
          <mc:Choice Requires="x14">
            <control shapeId="56942" r:id="rId46" name="Casilla 49">
              <controlPr defaultSize="0" autoFill="0" autoLine="0" autoPict="0">
                <anchor moveWithCells="1">
                  <from>
                    <xdr:col>23</xdr:col>
                    <xdr:colOff>371475</xdr:colOff>
                    <xdr:row>8</xdr:row>
                    <xdr:rowOff>219075</xdr:rowOff>
                  </from>
                  <to>
                    <xdr:col>23</xdr:col>
                    <xdr:colOff>676275</xdr:colOff>
                    <xdr:row>8</xdr:row>
                    <xdr:rowOff>466725</xdr:rowOff>
                  </to>
                </anchor>
              </controlPr>
            </control>
          </mc:Choice>
        </mc:AlternateContent>
        <mc:AlternateContent xmlns:mc="http://schemas.openxmlformats.org/markup-compatibility/2006">
          <mc:Choice Requires="x14">
            <control shapeId="56943" r:id="rId47" name="Casilla 49">
              <controlPr defaultSize="0" autoFill="0" autoLine="0" autoPict="0">
                <anchor moveWithCells="1">
                  <from>
                    <xdr:col>27</xdr:col>
                    <xdr:colOff>876300</xdr:colOff>
                    <xdr:row>8</xdr:row>
                    <xdr:rowOff>209550</xdr:rowOff>
                  </from>
                  <to>
                    <xdr:col>28</xdr:col>
                    <xdr:colOff>85725</xdr:colOff>
                    <xdr:row>8</xdr:row>
                    <xdr:rowOff>466725</xdr:rowOff>
                  </to>
                </anchor>
              </controlPr>
            </control>
          </mc:Choice>
        </mc:AlternateContent>
        <mc:AlternateContent xmlns:mc="http://schemas.openxmlformats.org/markup-compatibility/2006">
          <mc:Choice Requires="x14">
            <control shapeId="56956" r:id="rId48" name="Check Box 636">
              <controlPr defaultSize="0" autoFill="0" autoLine="0" autoPict="0">
                <anchor moveWithCells="1" sizeWithCells="1">
                  <from>
                    <xdr:col>32</xdr:col>
                    <xdr:colOff>180975</xdr:colOff>
                    <xdr:row>22</xdr:row>
                    <xdr:rowOff>1514475</xdr:rowOff>
                  </from>
                  <to>
                    <xdr:col>33</xdr:col>
                    <xdr:colOff>238125</xdr:colOff>
                    <xdr:row>22</xdr:row>
                    <xdr:rowOff>1762125</xdr:rowOff>
                  </to>
                </anchor>
              </controlPr>
            </control>
          </mc:Choice>
        </mc:AlternateContent>
        <mc:AlternateContent xmlns:mc="http://schemas.openxmlformats.org/markup-compatibility/2006">
          <mc:Choice Requires="x14">
            <control shapeId="56957" r:id="rId49" name="Check Box 637">
              <controlPr defaultSize="0" autoFill="0" autoLine="0" autoPict="0">
                <anchor moveWithCells="1" sizeWithCells="1">
                  <from>
                    <xdr:col>32</xdr:col>
                    <xdr:colOff>133350</xdr:colOff>
                    <xdr:row>23</xdr:row>
                    <xdr:rowOff>723900</xdr:rowOff>
                  </from>
                  <to>
                    <xdr:col>33</xdr:col>
                    <xdr:colOff>190500</xdr:colOff>
                    <xdr:row>23</xdr:row>
                    <xdr:rowOff>971550</xdr:rowOff>
                  </to>
                </anchor>
              </controlPr>
            </control>
          </mc:Choice>
        </mc:AlternateContent>
        <mc:AlternateContent xmlns:mc="http://schemas.openxmlformats.org/markup-compatibility/2006">
          <mc:Choice Requires="x14">
            <control shapeId="56959" r:id="rId50" name="Check Box 639">
              <controlPr defaultSize="0" autoFill="0" autoLine="0" autoPict="0">
                <anchor moveWithCells="1" sizeWithCells="1">
                  <from>
                    <xdr:col>32</xdr:col>
                    <xdr:colOff>142875</xdr:colOff>
                    <xdr:row>23</xdr:row>
                    <xdr:rowOff>2371725</xdr:rowOff>
                  </from>
                  <to>
                    <xdr:col>33</xdr:col>
                    <xdr:colOff>200025</xdr:colOff>
                    <xdr:row>23</xdr:row>
                    <xdr:rowOff>2619375</xdr:rowOff>
                  </to>
                </anchor>
              </controlPr>
            </control>
          </mc:Choice>
        </mc:AlternateContent>
        <mc:AlternateContent xmlns:mc="http://schemas.openxmlformats.org/markup-compatibility/2006">
          <mc:Choice Requires="x14">
            <control shapeId="56960" r:id="rId51" name="Check Box 640">
              <controlPr defaultSize="0" autoFill="0" autoLine="0" autoPict="0">
                <anchor moveWithCells="1" sizeWithCells="1">
                  <from>
                    <xdr:col>32</xdr:col>
                    <xdr:colOff>142875</xdr:colOff>
                    <xdr:row>23</xdr:row>
                    <xdr:rowOff>3086100</xdr:rowOff>
                  </from>
                  <to>
                    <xdr:col>33</xdr:col>
                    <xdr:colOff>200025</xdr:colOff>
                    <xdr:row>23</xdr:row>
                    <xdr:rowOff>3333750</xdr:rowOff>
                  </to>
                </anchor>
              </controlPr>
            </control>
          </mc:Choice>
        </mc:AlternateContent>
        <mc:AlternateContent xmlns:mc="http://schemas.openxmlformats.org/markup-compatibility/2006">
          <mc:Choice Requires="x14">
            <control shapeId="56961" r:id="rId52" name="Check Box 641">
              <controlPr defaultSize="0" autoFill="0" autoLine="0" autoPict="0">
                <anchor moveWithCells="1" sizeWithCells="1">
                  <from>
                    <xdr:col>32</xdr:col>
                    <xdr:colOff>142875</xdr:colOff>
                    <xdr:row>38</xdr:row>
                    <xdr:rowOff>161925</xdr:rowOff>
                  </from>
                  <to>
                    <xdr:col>33</xdr:col>
                    <xdr:colOff>200025</xdr:colOff>
                    <xdr:row>38</xdr:row>
                    <xdr:rowOff>409575</xdr:rowOff>
                  </to>
                </anchor>
              </controlPr>
            </control>
          </mc:Choice>
        </mc:AlternateContent>
        <mc:AlternateContent xmlns:mc="http://schemas.openxmlformats.org/markup-compatibility/2006">
          <mc:Choice Requires="x14">
            <control shapeId="56963" r:id="rId53" name="Check Box 643">
              <controlPr defaultSize="0" autoFill="0" autoLine="0" autoPict="0">
                <anchor moveWithCells="1" sizeWithCells="1">
                  <from>
                    <xdr:col>32</xdr:col>
                    <xdr:colOff>142875</xdr:colOff>
                    <xdr:row>24</xdr:row>
                    <xdr:rowOff>1228725</xdr:rowOff>
                  </from>
                  <to>
                    <xdr:col>33</xdr:col>
                    <xdr:colOff>200025</xdr:colOff>
                    <xdr:row>24</xdr:row>
                    <xdr:rowOff>1657350</xdr:rowOff>
                  </to>
                </anchor>
              </controlPr>
            </control>
          </mc:Choice>
        </mc:AlternateContent>
        <mc:AlternateContent xmlns:mc="http://schemas.openxmlformats.org/markup-compatibility/2006">
          <mc:Choice Requires="x14">
            <control shapeId="56964" r:id="rId54" name="Check Box 644">
              <controlPr defaultSize="0" autoFill="0" autoLine="0" autoPict="0">
                <anchor moveWithCells="1" sizeWithCells="1">
                  <from>
                    <xdr:col>32</xdr:col>
                    <xdr:colOff>142875</xdr:colOff>
                    <xdr:row>24</xdr:row>
                    <xdr:rowOff>1466850</xdr:rowOff>
                  </from>
                  <to>
                    <xdr:col>33</xdr:col>
                    <xdr:colOff>323850</xdr:colOff>
                    <xdr:row>24</xdr:row>
                    <xdr:rowOff>2438400</xdr:rowOff>
                  </to>
                </anchor>
              </controlPr>
            </control>
          </mc:Choice>
        </mc:AlternateContent>
        <mc:AlternateContent xmlns:mc="http://schemas.openxmlformats.org/markup-compatibility/2006">
          <mc:Choice Requires="x14">
            <control shapeId="56973" r:id="rId55" name="Check Box 653">
              <controlPr defaultSize="0" autoFill="0" autoLine="0" autoPict="0">
                <anchor moveWithCells="1" sizeWithCells="1">
                  <from>
                    <xdr:col>32</xdr:col>
                    <xdr:colOff>152400</xdr:colOff>
                    <xdr:row>25</xdr:row>
                    <xdr:rowOff>990600</xdr:rowOff>
                  </from>
                  <to>
                    <xdr:col>33</xdr:col>
                    <xdr:colOff>314325</xdr:colOff>
                    <xdr:row>25</xdr:row>
                    <xdr:rowOff>1800225</xdr:rowOff>
                  </to>
                </anchor>
              </controlPr>
            </control>
          </mc:Choice>
        </mc:AlternateContent>
        <mc:AlternateContent xmlns:mc="http://schemas.openxmlformats.org/markup-compatibility/2006">
          <mc:Choice Requires="x14">
            <control shapeId="56975" r:id="rId56" name="Check Box 655">
              <controlPr defaultSize="0" autoFill="0" autoLine="0" autoPict="0">
                <anchor moveWithCells="1" sizeWithCells="1">
                  <from>
                    <xdr:col>32</xdr:col>
                    <xdr:colOff>142875</xdr:colOff>
                    <xdr:row>25</xdr:row>
                    <xdr:rowOff>352425</xdr:rowOff>
                  </from>
                  <to>
                    <xdr:col>33</xdr:col>
                    <xdr:colOff>200025</xdr:colOff>
                    <xdr:row>25</xdr:row>
                    <xdr:rowOff>790575</xdr:rowOff>
                  </to>
                </anchor>
              </controlPr>
            </control>
          </mc:Choice>
        </mc:AlternateContent>
        <mc:AlternateContent xmlns:mc="http://schemas.openxmlformats.org/markup-compatibility/2006">
          <mc:Choice Requires="x14">
            <control shapeId="56976" r:id="rId57" name="Check Box 656">
              <controlPr defaultSize="0" autoFill="0" autoLine="0" autoPict="0">
                <anchor moveWithCells="1" sizeWithCells="1">
                  <from>
                    <xdr:col>32</xdr:col>
                    <xdr:colOff>152400</xdr:colOff>
                    <xdr:row>25</xdr:row>
                    <xdr:rowOff>2152650</xdr:rowOff>
                  </from>
                  <to>
                    <xdr:col>33</xdr:col>
                    <xdr:colOff>209550</xdr:colOff>
                    <xdr:row>25</xdr:row>
                    <xdr:rowOff>2943225</xdr:rowOff>
                  </to>
                </anchor>
              </controlPr>
            </control>
          </mc:Choice>
        </mc:AlternateContent>
        <mc:AlternateContent xmlns:mc="http://schemas.openxmlformats.org/markup-compatibility/2006">
          <mc:Choice Requires="x14">
            <control shapeId="56978" r:id="rId58" name="Check Box 658">
              <controlPr defaultSize="0" autoFill="0" autoLine="0" autoPict="0">
                <anchor moveWithCells="1" sizeWithCells="1">
                  <from>
                    <xdr:col>32</xdr:col>
                    <xdr:colOff>152400</xdr:colOff>
                    <xdr:row>26</xdr:row>
                    <xdr:rowOff>323850</xdr:rowOff>
                  </from>
                  <to>
                    <xdr:col>33</xdr:col>
                    <xdr:colOff>38100</xdr:colOff>
                    <xdr:row>26</xdr:row>
                    <xdr:rowOff>1047750</xdr:rowOff>
                  </to>
                </anchor>
              </controlPr>
            </control>
          </mc:Choice>
        </mc:AlternateContent>
        <mc:AlternateContent xmlns:mc="http://schemas.openxmlformats.org/markup-compatibility/2006">
          <mc:Choice Requires="x14">
            <control shapeId="56979" r:id="rId59" name="Check Box 659">
              <controlPr defaultSize="0" autoFill="0" autoLine="0" autoPict="0">
                <anchor moveWithCells="1" sizeWithCells="1">
                  <from>
                    <xdr:col>32</xdr:col>
                    <xdr:colOff>152400</xdr:colOff>
                    <xdr:row>26</xdr:row>
                    <xdr:rowOff>1343025</xdr:rowOff>
                  </from>
                  <to>
                    <xdr:col>33</xdr:col>
                    <xdr:colOff>38100</xdr:colOff>
                    <xdr:row>26</xdr:row>
                    <xdr:rowOff>2066925</xdr:rowOff>
                  </to>
                </anchor>
              </controlPr>
            </control>
          </mc:Choice>
        </mc:AlternateContent>
        <mc:AlternateContent xmlns:mc="http://schemas.openxmlformats.org/markup-compatibility/2006">
          <mc:Choice Requires="x14">
            <control shapeId="56980" r:id="rId60" name="Check Box 660">
              <controlPr defaultSize="0" autoFill="0" autoLine="0" autoPict="0">
                <anchor moveWithCells="1" sizeWithCells="1">
                  <from>
                    <xdr:col>32</xdr:col>
                    <xdr:colOff>152400</xdr:colOff>
                    <xdr:row>28</xdr:row>
                    <xdr:rowOff>523875</xdr:rowOff>
                  </from>
                  <to>
                    <xdr:col>33</xdr:col>
                    <xdr:colOff>38100</xdr:colOff>
                    <xdr:row>28</xdr:row>
                    <xdr:rowOff>1247775</xdr:rowOff>
                  </to>
                </anchor>
              </controlPr>
            </control>
          </mc:Choice>
        </mc:AlternateContent>
        <mc:AlternateContent xmlns:mc="http://schemas.openxmlformats.org/markup-compatibility/2006">
          <mc:Choice Requires="x14">
            <control shapeId="56981" r:id="rId61" name="Check Box 661">
              <controlPr defaultSize="0" autoFill="0" autoLine="0" autoPict="0">
                <anchor moveWithCells="1" sizeWithCells="1">
                  <from>
                    <xdr:col>32</xdr:col>
                    <xdr:colOff>152400</xdr:colOff>
                    <xdr:row>53</xdr:row>
                    <xdr:rowOff>1123950</xdr:rowOff>
                  </from>
                  <to>
                    <xdr:col>33</xdr:col>
                    <xdr:colOff>38100</xdr:colOff>
                    <xdr:row>53</xdr:row>
                    <xdr:rowOff>1847850</xdr:rowOff>
                  </to>
                </anchor>
              </controlPr>
            </control>
          </mc:Choice>
        </mc:AlternateContent>
        <mc:AlternateContent xmlns:mc="http://schemas.openxmlformats.org/markup-compatibility/2006">
          <mc:Choice Requires="x14">
            <control shapeId="56982" r:id="rId62" name="Check Box 662">
              <controlPr defaultSize="0" autoFill="0" autoLine="0" autoPict="0">
                <anchor moveWithCells="1" sizeWithCells="1">
                  <from>
                    <xdr:col>32</xdr:col>
                    <xdr:colOff>133350</xdr:colOff>
                    <xdr:row>28</xdr:row>
                    <xdr:rowOff>1000125</xdr:rowOff>
                  </from>
                  <to>
                    <xdr:col>33</xdr:col>
                    <xdr:colOff>180975</xdr:colOff>
                    <xdr:row>28</xdr:row>
                    <xdr:rowOff>1914525</xdr:rowOff>
                  </to>
                </anchor>
              </controlPr>
            </control>
          </mc:Choice>
        </mc:AlternateContent>
        <mc:AlternateContent xmlns:mc="http://schemas.openxmlformats.org/markup-compatibility/2006">
          <mc:Choice Requires="x14">
            <control shapeId="56983" r:id="rId63" name="Check Box 663">
              <controlPr defaultSize="0" autoFill="0" autoLine="0" autoPict="0">
                <anchor moveWithCells="1" sizeWithCells="1">
                  <from>
                    <xdr:col>32</xdr:col>
                    <xdr:colOff>152400</xdr:colOff>
                    <xdr:row>28</xdr:row>
                    <xdr:rowOff>1781175</xdr:rowOff>
                  </from>
                  <to>
                    <xdr:col>33</xdr:col>
                    <xdr:colOff>180975</xdr:colOff>
                    <xdr:row>28</xdr:row>
                    <xdr:rowOff>2676525</xdr:rowOff>
                  </to>
                </anchor>
              </controlPr>
            </control>
          </mc:Choice>
        </mc:AlternateContent>
        <mc:AlternateContent xmlns:mc="http://schemas.openxmlformats.org/markup-compatibility/2006">
          <mc:Choice Requires="x14">
            <control shapeId="56984" r:id="rId64" name="Check Box 664">
              <controlPr defaultSize="0" autoFill="0" autoLine="0" autoPict="0">
                <anchor moveWithCells="1" sizeWithCells="1">
                  <from>
                    <xdr:col>32</xdr:col>
                    <xdr:colOff>133350</xdr:colOff>
                    <xdr:row>28</xdr:row>
                    <xdr:rowOff>2743200</xdr:rowOff>
                  </from>
                  <to>
                    <xdr:col>33</xdr:col>
                    <xdr:colOff>19050</xdr:colOff>
                    <xdr:row>28</xdr:row>
                    <xdr:rowOff>3476625</xdr:rowOff>
                  </to>
                </anchor>
              </controlPr>
            </control>
          </mc:Choice>
        </mc:AlternateContent>
        <mc:AlternateContent xmlns:mc="http://schemas.openxmlformats.org/markup-compatibility/2006">
          <mc:Choice Requires="x14">
            <control shapeId="57011" r:id="rId65" name="Check Box 691">
              <controlPr defaultSize="0" autoFill="0" autoLine="0" autoPict="0">
                <anchor moveWithCells="1" sizeWithCells="1">
                  <from>
                    <xdr:col>32</xdr:col>
                    <xdr:colOff>133350</xdr:colOff>
                    <xdr:row>16</xdr:row>
                    <xdr:rowOff>9525</xdr:rowOff>
                  </from>
                  <to>
                    <xdr:col>33</xdr:col>
                    <xdr:colOff>190500</xdr:colOff>
                    <xdr:row>16</xdr:row>
                    <xdr:rowOff>9525</xdr:rowOff>
                  </to>
                </anchor>
              </controlPr>
            </control>
          </mc:Choice>
        </mc:AlternateContent>
        <mc:AlternateContent xmlns:mc="http://schemas.openxmlformats.org/markup-compatibility/2006">
          <mc:Choice Requires="x14">
            <control shapeId="57012" r:id="rId66" name="Check Box 692">
              <controlPr defaultSize="0" autoFill="0" autoLine="0" autoPict="0">
                <anchor moveWithCells="1" sizeWithCells="1">
                  <from>
                    <xdr:col>32</xdr:col>
                    <xdr:colOff>152400</xdr:colOff>
                    <xdr:row>16</xdr:row>
                    <xdr:rowOff>790575</xdr:rowOff>
                  </from>
                  <to>
                    <xdr:col>33</xdr:col>
                    <xdr:colOff>209550</xdr:colOff>
                    <xdr:row>16</xdr:row>
                    <xdr:rowOff>1047750</xdr:rowOff>
                  </to>
                </anchor>
              </controlPr>
            </control>
          </mc:Choice>
        </mc:AlternateContent>
        <mc:AlternateContent xmlns:mc="http://schemas.openxmlformats.org/markup-compatibility/2006">
          <mc:Choice Requires="x14">
            <control shapeId="57013" r:id="rId67" name="Check Box 693">
              <controlPr defaultSize="0" autoFill="0" autoLine="0" autoPict="0">
                <anchor moveWithCells="1" sizeWithCells="1">
                  <from>
                    <xdr:col>32</xdr:col>
                    <xdr:colOff>152400</xdr:colOff>
                    <xdr:row>16</xdr:row>
                    <xdr:rowOff>1466850</xdr:rowOff>
                  </from>
                  <to>
                    <xdr:col>33</xdr:col>
                    <xdr:colOff>209550</xdr:colOff>
                    <xdr:row>16</xdr:row>
                    <xdr:rowOff>1724025</xdr:rowOff>
                  </to>
                </anchor>
              </controlPr>
            </control>
          </mc:Choice>
        </mc:AlternateContent>
        <mc:AlternateContent xmlns:mc="http://schemas.openxmlformats.org/markup-compatibility/2006">
          <mc:Choice Requires="x14">
            <control shapeId="57016" r:id="rId68" name="Check Box 696">
              <controlPr defaultSize="0" autoFill="0" autoLine="0" autoPict="0">
                <anchor moveWithCells="1" sizeWithCells="1">
                  <from>
                    <xdr:col>32</xdr:col>
                    <xdr:colOff>142875</xdr:colOff>
                    <xdr:row>17</xdr:row>
                    <xdr:rowOff>1752600</xdr:rowOff>
                  </from>
                  <to>
                    <xdr:col>33</xdr:col>
                    <xdr:colOff>200025</xdr:colOff>
                    <xdr:row>17</xdr:row>
                    <xdr:rowOff>2009775</xdr:rowOff>
                  </to>
                </anchor>
              </controlPr>
            </control>
          </mc:Choice>
        </mc:AlternateContent>
        <mc:AlternateContent xmlns:mc="http://schemas.openxmlformats.org/markup-compatibility/2006">
          <mc:Choice Requires="x14">
            <control shapeId="57018" r:id="rId69" name="Check Box 698">
              <controlPr defaultSize="0" autoFill="0" autoLine="0" autoPict="0">
                <anchor moveWithCells="1" sizeWithCells="1">
                  <from>
                    <xdr:col>32</xdr:col>
                    <xdr:colOff>161925</xdr:colOff>
                    <xdr:row>17</xdr:row>
                    <xdr:rowOff>352425</xdr:rowOff>
                  </from>
                  <to>
                    <xdr:col>33</xdr:col>
                    <xdr:colOff>219075</xdr:colOff>
                    <xdr:row>17</xdr:row>
                    <xdr:rowOff>609600</xdr:rowOff>
                  </to>
                </anchor>
              </controlPr>
            </control>
          </mc:Choice>
        </mc:AlternateContent>
        <mc:AlternateContent xmlns:mc="http://schemas.openxmlformats.org/markup-compatibility/2006">
          <mc:Choice Requires="x14">
            <control shapeId="57024" r:id="rId70" name="Check Box 704">
              <controlPr defaultSize="0" autoFill="0" autoLine="0" autoPict="0">
                <anchor moveWithCells="1" sizeWithCells="1">
                  <from>
                    <xdr:col>32</xdr:col>
                    <xdr:colOff>142875</xdr:colOff>
                    <xdr:row>18</xdr:row>
                    <xdr:rowOff>781050</xdr:rowOff>
                  </from>
                  <to>
                    <xdr:col>33</xdr:col>
                    <xdr:colOff>200025</xdr:colOff>
                    <xdr:row>18</xdr:row>
                    <xdr:rowOff>1028700</xdr:rowOff>
                  </to>
                </anchor>
              </controlPr>
            </control>
          </mc:Choice>
        </mc:AlternateContent>
        <mc:AlternateContent xmlns:mc="http://schemas.openxmlformats.org/markup-compatibility/2006">
          <mc:Choice Requires="x14">
            <control shapeId="57025" r:id="rId71" name="Check Box 705">
              <controlPr defaultSize="0" autoFill="0" autoLine="0" autoPict="0">
                <anchor moveWithCells="1" sizeWithCells="1">
                  <from>
                    <xdr:col>32</xdr:col>
                    <xdr:colOff>133350</xdr:colOff>
                    <xdr:row>18</xdr:row>
                    <xdr:rowOff>1714500</xdr:rowOff>
                  </from>
                  <to>
                    <xdr:col>33</xdr:col>
                    <xdr:colOff>190500</xdr:colOff>
                    <xdr:row>18</xdr:row>
                    <xdr:rowOff>1962150</xdr:rowOff>
                  </to>
                </anchor>
              </controlPr>
            </control>
          </mc:Choice>
        </mc:AlternateContent>
        <mc:AlternateContent xmlns:mc="http://schemas.openxmlformats.org/markup-compatibility/2006">
          <mc:Choice Requires="x14">
            <control shapeId="57026" r:id="rId72" name="Check Box 706">
              <controlPr defaultSize="0" autoFill="0" autoLine="0" autoPict="0">
                <anchor moveWithCells="1" sizeWithCells="1">
                  <from>
                    <xdr:col>32</xdr:col>
                    <xdr:colOff>142875</xdr:colOff>
                    <xdr:row>18</xdr:row>
                    <xdr:rowOff>2514600</xdr:rowOff>
                  </from>
                  <to>
                    <xdr:col>33</xdr:col>
                    <xdr:colOff>200025</xdr:colOff>
                    <xdr:row>18</xdr:row>
                    <xdr:rowOff>2762250</xdr:rowOff>
                  </to>
                </anchor>
              </controlPr>
            </control>
          </mc:Choice>
        </mc:AlternateContent>
        <mc:AlternateContent xmlns:mc="http://schemas.openxmlformats.org/markup-compatibility/2006">
          <mc:Choice Requires="x14">
            <control shapeId="57027" r:id="rId73" name="Check Box 707">
              <controlPr defaultSize="0" autoFill="0" autoLine="0" autoPict="0">
                <anchor moveWithCells="1" sizeWithCells="1">
                  <from>
                    <xdr:col>32</xdr:col>
                    <xdr:colOff>142875</xdr:colOff>
                    <xdr:row>20</xdr:row>
                    <xdr:rowOff>781050</xdr:rowOff>
                  </from>
                  <to>
                    <xdr:col>33</xdr:col>
                    <xdr:colOff>200025</xdr:colOff>
                    <xdr:row>20</xdr:row>
                    <xdr:rowOff>1028700</xdr:rowOff>
                  </to>
                </anchor>
              </controlPr>
            </control>
          </mc:Choice>
        </mc:AlternateContent>
        <mc:AlternateContent xmlns:mc="http://schemas.openxmlformats.org/markup-compatibility/2006">
          <mc:Choice Requires="x14">
            <control shapeId="57028" r:id="rId74" name="Check Box 708">
              <controlPr defaultSize="0" autoFill="0" autoLine="0" autoPict="0">
                <anchor moveWithCells="1" sizeWithCells="1">
                  <from>
                    <xdr:col>32</xdr:col>
                    <xdr:colOff>133350</xdr:colOff>
                    <xdr:row>20</xdr:row>
                    <xdr:rowOff>1714500</xdr:rowOff>
                  </from>
                  <to>
                    <xdr:col>33</xdr:col>
                    <xdr:colOff>190500</xdr:colOff>
                    <xdr:row>20</xdr:row>
                    <xdr:rowOff>1962150</xdr:rowOff>
                  </to>
                </anchor>
              </controlPr>
            </control>
          </mc:Choice>
        </mc:AlternateContent>
        <mc:AlternateContent xmlns:mc="http://schemas.openxmlformats.org/markup-compatibility/2006">
          <mc:Choice Requires="x14">
            <control shapeId="57029" r:id="rId75" name="Check Box 709">
              <controlPr defaultSize="0" autoFill="0" autoLine="0" autoPict="0">
                <anchor moveWithCells="1" sizeWithCells="1">
                  <from>
                    <xdr:col>32</xdr:col>
                    <xdr:colOff>142875</xdr:colOff>
                    <xdr:row>20</xdr:row>
                    <xdr:rowOff>2514600</xdr:rowOff>
                  </from>
                  <to>
                    <xdr:col>33</xdr:col>
                    <xdr:colOff>200025</xdr:colOff>
                    <xdr:row>20</xdr:row>
                    <xdr:rowOff>2762250</xdr:rowOff>
                  </to>
                </anchor>
              </controlPr>
            </control>
          </mc:Choice>
        </mc:AlternateContent>
        <mc:AlternateContent xmlns:mc="http://schemas.openxmlformats.org/markup-compatibility/2006">
          <mc:Choice Requires="x14">
            <control shapeId="57036" r:id="rId76" name="Check Box 716">
              <controlPr defaultSize="0" autoFill="0" autoLine="0" autoPict="0">
                <anchor moveWithCells="1" sizeWithCells="1">
                  <from>
                    <xdr:col>32</xdr:col>
                    <xdr:colOff>152400</xdr:colOff>
                    <xdr:row>27</xdr:row>
                    <xdr:rowOff>323850</xdr:rowOff>
                  </from>
                  <to>
                    <xdr:col>33</xdr:col>
                    <xdr:colOff>38100</xdr:colOff>
                    <xdr:row>27</xdr:row>
                    <xdr:rowOff>1047750</xdr:rowOff>
                  </to>
                </anchor>
              </controlPr>
            </control>
          </mc:Choice>
        </mc:AlternateContent>
        <mc:AlternateContent xmlns:mc="http://schemas.openxmlformats.org/markup-compatibility/2006">
          <mc:Choice Requires="x14">
            <control shapeId="57037" r:id="rId77" name="Check Box 717">
              <controlPr defaultSize="0" autoFill="0" autoLine="0" autoPict="0">
                <anchor moveWithCells="1" sizeWithCells="1">
                  <from>
                    <xdr:col>32</xdr:col>
                    <xdr:colOff>152400</xdr:colOff>
                    <xdr:row>27</xdr:row>
                    <xdr:rowOff>1343025</xdr:rowOff>
                  </from>
                  <to>
                    <xdr:col>33</xdr:col>
                    <xdr:colOff>38100</xdr:colOff>
                    <xdr:row>27</xdr:row>
                    <xdr:rowOff>2066925</xdr:rowOff>
                  </to>
                </anchor>
              </controlPr>
            </control>
          </mc:Choice>
        </mc:AlternateContent>
        <mc:AlternateContent xmlns:mc="http://schemas.openxmlformats.org/markup-compatibility/2006">
          <mc:Choice Requires="x14">
            <control shapeId="57038" r:id="rId78" name="Check Box 718">
              <controlPr defaultSize="0" autoFill="0" autoLine="0" autoPict="0">
                <anchor moveWithCells="1" sizeWithCells="1">
                  <from>
                    <xdr:col>32</xdr:col>
                    <xdr:colOff>133350</xdr:colOff>
                    <xdr:row>32</xdr:row>
                    <xdr:rowOff>9525</xdr:rowOff>
                  </from>
                  <to>
                    <xdr:col>33</xdr:col>
                    <xdr:colOff>190500</xdr:colOff>
                    <xdr:row>32</xdr:row>
                    <xdr:rowOff>9525</xdr:rowOff>
                  </to>
                </anchor>
              </controlPr>
            </control>
          </mc:Choice>
        </mc:AlternateContent>
        <mc:AlternateContent xmlns:mc="http://schemas.openxmlformats.org/markup-compatibility/2006">
          <mc:Choice Requires="x14">
            <control shapeId="57039" r:id="rId79" name="Check Box 719">
              <controlPr defaultSize="0" autoFill="0" autoLine="0" autoPict="0">
                <anchor moveWithCells="1" sizeWithCells="1">
                  <from>
                    <xdr:col>32</xdr:col>
                    <xdr:colOff>152400</xdr:colOff>
                    <xdr:row>32</xdr:row>
                    <xdr:rowOff>790575</xdr:rowOff>
                  </from>
                  <to>
                    <xdr:col>33</xdr:col>
                    <xdr:colOff>209550</xdr:colOff>
                    <xdr:row>32</xdr:row>
                    <xdr:rowOff>1047750</xdr:rowOff>
                  </to>
                </anchor>
              </controlPr>
            </control>
          </mc:Choice>
        </mc:AlternateContent>
        <mc:AlternateContent xmlns:mc="http://schemas.openxmlformats.org/markup-compatibility/2006">
          <mc:Choice Requires="x14">
            <control shapeId="57040" r:id="rId80" name="Check Box 720">
              <controlPr defaultSize="0" autoFill="0" autoLine="0" autoPict="0">
                <anchor moveWithCells="1" sizeWithCells="1">
                  <from>
                    <xdr:col>32</xdr:col>
                    <xdr:colOff>152400</xdr:colOff>
                    <xdr:row>32</xdr:row>
                    <xdr:rowOff>1466850</xdr:rowOff>
                  </from>
                  <to>
                    <xdr:col>33</xdr:col>
                    <xdr:colOff>209550</xdr:colOff>
                    <xdr:row>32</xdr:row>
                    <xdr:rowOff>1724025</xdr:rowOff>
                  </to>
                </anchor>
              </controlPr>
            </control>
          </mc:Choice>
        </mc:AlternateContent>
        <mc:AlternateContent xmlns:mc="http://schemas.openxmlformats.org/markup-compatibility/2006">
          <mc:Choice Requires="x14">
            <control shapeId="57043" r:id="rId81" name="Check Box 723">
              <controlPr defaultSize="0" autoFill="0" autoLine="0" autoPict="0">
                <anchor moveWithCells="1" sizeWithCells="1">
                  <from>
                    <xdr:col>32</xdr:col>
                    <xdr:colOff>133350</xdr:colOff>
                    <xdr:row>34</xdr:row>
                    <xdr:rowOff>1038225</xdr:rowOff>
                  </from>
                  <to>
                    <xdr:col>33</xdr:col>
                    <xdr:colOff>190500</xdr:colOff>
                    <xdr:row>34</xdr:row>
                    <xdr:rowOff>1304925</xdr:rowOff>
                  </to>
                </anchor>
              </controlPr>
            </control>
          </mc:Choice>
        </mc:AlternateContent>
        <mc:AlternateContent xmlns:mc="http://schemas.openxmlformats.org/markup-compatibility/2006">
          <mc:Choice Requires="x14">
            <control shapeId="57052" r:id="rId82" name="Check Box 732">
              <controlPr defaultSize="0" autoFill="0" autoLine="0" autoPict="0">
                <anchor moveWithCells="1" sizeWithCells="1">
                  <from>
                    <xdr:col>32</xdr:col>
                    <xdr:colOff>133350</xdr:colOff>
                    <xdr:row>40</xdr:row>
                    <xdr:rowOff>1066800</xdr:rowOff>
                  </from>
                  <to>
                    <xdr:col>33</xdr:col>
                    <xdr:colOff>190500</xdr:colOff>
                    <xdr:row>40</xdr:row>
                    <xdr:rowOff>1495425</xdr:rowOff>
                  </to>
                </anchor>
              </controlPr>
            </control>
          </mc:Choice>
        </mc:AlternateContent>
        <mc:AlternateContent xmlns:mc="http://schemas.openxmlformats.org/markup-compatibility/2006">
          <mc:Choice Requires="x14">
            <control shapeId="57053" r:id="rId83" name="Check Box 733">
              <controlPr defaultSize="0" autoFill="0" autoLine="0" autoPict="0">
                <anchor moveWithCells="1" sizeWithCells="1">
                  <from>
                    <xdr:col>32</xdr:col>
                    <xdr:colOff>133350</xdr:colOff>
                    <xdr:row>40</xdr:row>
                    <xdr:rowOff>1466850</xdr:rowOff>
                  </from>
                  <to>
                    <xdr:col>33</xdr:col>
                    <xdr:colOff>314325</xdr:colOff>
                    <xdr:row>40</xdr:row>
                    <xdr:rowOff>2438400</xdr:rowOff>
                  </to>
                </anchor>
              </controlPr>
            </control>
          </mc:Choice>
        </mc:AlternateContent>
        <mc:AlternateContent xmlns:mc="http://schemas.openxmlformats.org/markup-compatibility/2006">
          <mc:Choice Requires="x14">
            <control shapeId="57054" r:id="rId84" name="Check Box 734">
              <controlPr defaultSize="0" autoFill="0" autoLine="0" autoPict="0">
                <anchor moveWithCells="1" sizeWithCells="1">
                  <from>
                    <xdr:col>32</xdr:col>
                    <xdr:colOff>133350</xdr:colOff>
                    <xdr:row>40</xdr:row>
                    <xdr:rowOff>2486025</xdr:rowOff>
                  </from>
                  <to>
                    <xdr:col>33</xdr:col>
                    <xdr:colOff>190500</xdr:colOff>
                    <xdr:row>40</xdr:row>
                    <xdr:rowOff>2914650</xdr:rowOff>
                  </to>
                </anchor>
              </controlPr>
            </control>
          </mc:Choice>
        </mc:AlternateContent>
        <mc:AlternateContent xmlns:mc="http://schemas.openxmlformats.org/markup-compatibility/2006">
          <mc:Choice Requires="x14">
            <control shapeId="57055" r:id="rId85" name="Check Box 735">
              <controlPr defaultSize="0" autoFill="0" autoLine="0" autoPict="0">
                <anchor moveWithCells="1" sizeWithCells="1">
                  <from>
                    <xdr:col>32</xdr:col>
                    <xdr:colOff>152400</xdr:colOff>
                    <xdr:row>41</xdr:row>
                    <xdr:rowOff>990600</xdr:rowOff>
                  </from>
                  <to>
                    <xdr:col>33</xdr:col>
                    <xdr:colOff>314325</xdr:colOff>
                    <xdr:row>41</xdr:row>
                    <xdr:rowOff>1800225</xdr:rowOff>
                  </to>
                </anchor>
              </controlPr>
            </control>
          </mc:Choice>
        </mc:AlternateContent>
        <mc:AlternateContent xmlns:mc="http://schemas.openxmlformats.org/markup-compatibility/2006">
          <mc:Choice Requires="x14">
            <control shapeId="57056" r:id="rId86" name="Check Box 736">
              <controlPr defaultSize="0" autoFill="0" autoLine="0" autoPict="0">
                <anchor moveWithCells="1" sizeWithCells="1">
                  <from>
                    <xdr:col>32</xdr:col>
                    <xdr:colOff>142875</xdr:colOff>
                    <xdr:row>41</xdr:row>
                    <xdr:rowOff>352425</xdr:rowOff>
                  </from>
                  <to>
                    <xdr:col>33</xdr:col>
                    <xdr:colOff>200025</xdr:colOff>
                    <xdr:row>41</xdr:row>
                    <xdr:rowOff>790575</xdr:rowOff>
                  </to>
                </anchor>
              </controlPr>
            </control>
          </mc:Choice>
        </mc:AlternateContent>
        <mc:AlternateContent xmlns:mc="http://schemas.openxmlformats.org/markup-compatibility/2006">
          <mc:Choice Requires="x14">
            <control shapeId="57057" r:id="rId87" name="Check Box 737">
              <controlPr defaultSize="0" autoFill="0" autoLine="0" autoPict="0">
                <anchor moveWithCells="1" sizeWithCells="1">
                  <from>
                    <xdr:col>32</xdr:col>
                    <xdr:colOff>152400</xdr:colOff>
                    <xdr:row>41</xdr:row>
                    <xdr:rowOff>2152650</xdr:rowOff>
                  </from>
                  <to>
                    <xdr:col>33</xdr:col>
                    <xdr:colOff>209550</xdr:colOff>
                    <xdr:row>41</xdr:row>
                    <xdr:rowOff>2943225</xdr:rowOff>
                  </to>
                </anchor>
              </controlPr>
            </control>
          </mc:Choice>
        </mc:AlternateContent>
        <mc:AlternateContent xmlns:mc="http://schemas.openxmlformats.org/markup-compatibility/2006">
          <mc:Choice Requires="x14">
            <control shapeId="57058" r:id="rId88" name="Check Box 738">
              <controlPr defaultSize="0" autoFill="0" autoLine="0" autoPict="0">
                <anchor moveWithCells="1" sizeWithCells="1">
                  <from>
                    <xdr:col>32</xdr:col>
                    <xdr:colOff>152400</xdr:colOff>
                    <xdr:row>42</xdr:row>
                    <xdr:rowOff>323850</xdr:rowOff>
                  </from>
                  <to>
                    <xdr:col>33</xdr:col>
                    <xdr:colOff>38100</xdr:colOff>
                    <xdr:row>42</xdr:row>
                    <xdr:rowOff>1047750</xdr:rowOff>
                  </to>
                </anchor>
              </controlPr>
            </control>
          </mc:Choice>
        </mc:AlternateContent>
        <mc:AlternateContent xmlns:mc="http://schemas.openxmlformats.org/markup-compatibility/2006">
          <mc:Choice Requires="x14">
            <control shapeId="57059" r:id="rId89" name="Check Box 739">
              <controlPr defaultSize="0" autoFill="0" autoLine="0" autoPict="0">
                <anchor moveWithCells="1" sizeWithCells="1">
                  <from>
                    <xdr:col>32</xdr:col>
                    <xdr:colOff>152400</xdr:colOff>
                    <xdr:row>42</xdr:row>
                    <xdr:rowOff>1343025</xdr:rowOff>
                  </from>
                  <to>
                    <xdr:col>33</xdr:col>
                    <xdr:colOff>38100</xdr:colOff>
                    <xdr:row>42</xdr:row>
                    <xdr:rowOff>2066925</xdr:rowOff>
                  </to>
                </anchor>
              </controlPr>
            </control>
          </mc:Choice>
        </mc:AlternateContent>
        <mc:AlternateContent xmlns:mc="http://schemas.openxmlformats.org/markup-compatibility/2006">
          <mc:Choice Requires="x14">
            <control shapeId="57060" r:id="rId90" name="Check Box 740">
              <controlPr defaultSize="0" autoFill="0" autoLine="0" autoPict="0">
                <anchor moveWithCells="1" sizeWithCells="1">
                  <from>
                    <xdr:col>32</xdr:col>
                    <xdr:colOff>152400</xdr:colOff>
                    <xdr:row>43</xdr:row>
                    <xdr:rowOff>571500</xdr:rowOff>
                  </from>
                  <to>
                    <xdr:col>33</xdr:col>
                    <xdr:colOff>38100</xdr:colOff>
                    <xdr:row>43</xdr:row>
                    <xdr:rowOff>1295400</xdr:rowOff>
                  </to>
                </anchor>
              </controlPr>
            </control>
          </mc:Choice>
        </mc:AlternateContent>
        <mc:AlternateContent xmlns:mc="http://schemas.openxmlformats.org/markup-compatibility/2006">
          <mc:Choice Requires="x14">
            <control shapeId="57061" r:id="rId91" name="Check Box 741">
              <controlPr defaultSize="0" autoFill="0" autoLine="0" autoPict="0">
                <anchor moveWithCells="1" sizeWithCells="1">
                  <from>
                    <xdr:col>32</xdr:col>
                    <xdr:colOff>133350</xdr:colOff>
                    <xdr:row>43</xdr:row>
                    <xdr:rowOff>1152525</xdr:rowOff>
                  </from>
                  <to>
                    <xdr:col>33</xdr:col>
                    <xdr:colOff>180975</xdr:colOff>
                    <xdr:row>43</xdr:row>
                    <xdr:rowOff>2057400</xdr:rowOff>
                  </to>
                </anchor>
              </controlPr>
            </control>
          </mc:Choice>
        </mc:AlternateContent>
        <mc:AlternateContent xmlns:mc="http://schemas.openxmlformats.org/markup-compatibility/2006">
          <mc:Choice Requires="x14">
            <control shapeId="57062" r:id="rId92" name="Check Box 742">
              <controlPr defaultSize="0" autoFill="0" autoLine="0" autoPict="0">
                <anchor moveWithCells="1" sizeWithCells="1">
                  <from>
                    <xdr:col>32</xdr:col>
                    <xdr:colOff>152400</xdr:colOff>
                    <xdr:row>43</xdr:row>
                    <xdr:rowOff>1895475</xdr:rowOff>
                  </from>
                  <to>
                    <xdr:col>33</xdr:col>
                    <xdr:colOff>180975</xdr:colOff>
                    <xdr:row>43</xdr:row>
                    <xdr:rowOff>2762250</xdr:rowOff>
                  </to>
                </anchor>
              </controlPr>
            </control>
          </mc:Choice>
        </mc:AlternateContent>
        <mc:AlternateContent xmlns:mc="http://schemas.openxmlformats.org/markup-compatibility/2006">
          <mc:Choice Requires="x14">
            <control shapeId="57063" r:id="rId93" name="Check Box 743">
              <controlPr defaultSize="0" autoFill="0" autoLine="0" autoPict="0">
                <anchor moveWithCells="1" sizeWithCells="1">
                  <from>
                    <xdr:col>32</xdr:col>
                    <xdr:colOff>133350</xdr:colOff>
                    <xdr:row>43</xdr:row>
                    <xdr:rowOff>2781300</xdr:rowOff>
                  </from>
                  <to>
                    <xdr:col>33</xdr:col>
                    <xdr:colOff>19050</xdr:colOff>
                    <xdr:row>43</xdr:row>
                    <xdr:rowOff>3505200</xdr:rowOff>
                  </to>
                </anchor>
              </controlPr>
            </control>
          </mc:Choice>
        </mc:AlternateContent>
        <mc:AlternateContent xmlns:mc="http://schemas.openxmlformats.org/markup-compatibility/2006">
          <mc:Choice Requires="x14">
            <control shapeId="57088" r:id="rId94" name="Check Box 768">
              <controlPr defaultSize="0" autoFill="0" autoLine="0" autoPict="0">
                <anchor moveWithCells="1" sizeWithCells="1">
                  <from>
                    <xdr:col>32</xdr:col>
                    <xdr:colOff>142875</xdr:colOff>
                    <xdr:row>24</xdr:row>
                    <xdr:rowOff>2085975</xdr:rowOff>
                  </from>
                  <to>
                    <xdr:col>33</xdr:col>
                    <xdr:colOff>323850</xdr:colOff>
                    <xdr:row>24</xdr:row>
                    <xdr:rowOff>3038475</xdr:rowOff>
                  </to>
                </anchor>
              </controlPr>
            </control>
          </mc:Choice>
        </mc:AlternateContent>
        <mc:AlternateContent xmlns:mc="http://schemas.openxmlformats.org/markup-compatibility/2006">
          <mc:Choice Requires="x14">
            <control shapeId="57095" r:id="rId95" name="Check Box 775">
              <controlPr defaultSize="0" autoFill="0" autoLine="0" autoPict="0">
                <anchor moveWithCells="1" sizeWithCells="1">
                  <from>
                    <xdr:col>32</xdr:col>
                    <xdr:colOff>152400</xdr:colOff>
                    <xdr:row>46</xdr:row>
                    <xdr:rowOff>1895475</xdr:rowOff>
                  </from>
                  <to>
                    <xdr:col>33</xdr:col>
                    <xdr:colOff>209550</xdr:colOff>
                    <xdr:row>46</xdr:row>
                    <xdr:rowOff>2124075</xdr:rowOff>
                  </to>
                </anchor>
              </controlPr>
            </control>
          </mc:Choice>
        </mc:AlternateContent>
        <mc:AlternateContent xmlns:mc="http://schemas.openxmlformats.org/markup-compatibility/2006">
          <mc:Choice Requires="x14">
            <control shapeId="57096" r:id="rId96" name="Check Box 776">
              <controlPr defaultSize="0" autoFill="0" autoLine="0" autoPict="0">
                <anchor moveWithCells="1" sizeWithCells="1">
                  <from>
                    <xdr:col>32</xdr:col>
                    <xdr:colOff>123825</xdr:colOff>
                    <xdr:row>46</xdr:row>
                    <xdr:rowOff>171450</xdr:rowOff>
                  </from>
                  <to>
                    <xdr:col>33</xdr:col>
                    <xdr:colOff>180975</xdr:colOff>
                    <xdr:row>46</xdr:row>
                    <xdr:rowOff>419100</xdr:rowOff>
                  </to>
                </anchor>
              </controlPr>
            </control>
          </mc:Choice>
        </mc:AlternateContent>
        <mc:AlternateContent xmlns:mc="http://schemas.openxmlformats.org/markup-compatibility/2006">
          <mc:Choice Requires="x14">
            <control shapeId="57097" r:id="rId97" name="Check Box 777">
              <controlPr defaultSize="0" autoFill="0" autoLine="0" autoPict="0">
                <anchor moveWithCells="1" sizeWithCells="1">
                  <from>
                    <xdr:col>32</xdr:col>
                    <xdr:colOff>152400</xdr:colOff>
                    <xdr:row>46</xdr:row>
                    <xdr:rowOff>2562225</xdr:rowOff>
                  </from>
                  <to>
                    <xdr:col>33</xdr:col>
                    <xdr:colOff>209550</xdr:colOff>
                    <xdr:row>46</xdr:row>
                    <xdr:rowOff>2819400</xdr:rowOff>
                  </to>
                </anchor>
              </controlPr>
            </control>
          </mc:Choice>
        </mc:AlternateContent>
        <mc:AlternateContent xmlns:mc="http://schemas.openxmlformats.org/markup-compatibility/2006">
          <mc:Choice Requires="x14">
            <control shapeId="57099" r:id="rId98" name="Check Box 779">
              <controlPr defaultSize="0" autoFill="0" autoLine="0" autoPict="0">
                <anchor moveWithCells="1" sizeWithCells="1">
                  <from>
                    <xdr:col>32</xdr:col>
                    <xdr:colOff>142875</xdr:colOff>
                    <xdr:row>38</xdr:row>
                    <xdr:rowOff>1695450</xdr:rowOff>
                  </from>
                  <to>
                    <xdr:col>33</xdr:col>
                    <xdr:colOff>200025</xdr:colOff>
                    <xdr:row>38</xdr:row>
                    <xdr:rowOff>1952625</xdr:rowOff>
                  </to>
                </anchor>
              </controlPr>
            </control>
          </mc:Choice>
        </mc:AlternateContent>
        <mc:AlternateContent xmlns:mc="http://schemas.openxmlformats.org/markup-compatibility/2006">
          <mc:Choice Requires="x14">
            <control shapeId="57100" r:id="rId99" name="Check Box 780">
              <controlPr defaultSize="0" autoFill="0" autoLine="0" autoPict="0">
                <anchor moveWithCells="1" sizeWithCells="1">
                  <from>
                    <xdr:col>32</xdr:col>
                    <xdr:colOff>133350</xdr:colOff>
                    <xdr:row>38</xdr:row>
                    <xdr:rowOff>2457450</xdr:rowOff>
                  </from>
                  <to>
                    <xdr:col>33</xdr:col>
                    <xdr:colOff>190500</xdr:colOff>
                    <xdr:row>38</xdr:row>
                    <xdr:rowOff>2695575</xdr:rowOff>
                  </to>
                </anchor>
              </controlPr>
            </control>
          </mc:Choice>
        </mc:AlternateContent>
        <mc:AlternateContent xmlns:mc="http://schemas.openxmlformats.org/markup-compatibility/2006">
          <mc:Choice Requires="x14">
            <control shapeId="57101" r:id="rId100" name="Check Box 781">
              <controlPr defaultSize="0" autoFill="0" autoLine="0" autoPict="0">
                <anchor moveWithCells="1" sizeWithCells="1">
                  <from>
                    <xdr:col>32</xdr:col>
                    <xdr:colOff>152400</xdr:colOff>
                    <xdr:row>39</xdr:row>
                    <xdr:rowOff>1066800</xdr:rowOff>
                  </from>
                  <to>
                    <xdr:col>33</xdr:col>
                    <xdr:colOff>209550</xdr:colOff>
                    <xdr:row>39</xdr:row>
                    <xdr:rowOff>1314450</xdr:rowOff>
                  </to>
                </anchor>
              </controlPr>
            </control>
          </mc:Choice>
        </mc:AlternateContent>
        <mc:AlternateContent xmlns:mc="http://schemas.openxmlformats.org/markup-compatibility/2006">
          <mc:Choice Requires="x14">
            <control shapeId="57102" r:id="rId101" name="Check Box 782">
              <controlPr defaultSize="0" autoFill="0" autoLine="0" autoPict="0">
                <anchor moveWithCells="1" sizeWithCells="1">
                  <from>
                    <xdr:col>32</xdr:col>
                    <xdr:colOff>133350</xdr:colOff>
                    <xdr:row>39</xdr:row>
                    <xdr:rowOff>419100</xdr:rowOff>
                  </from>
                  <to>
                    <xdr:col>33</xdr:col>
                    <xdr:colOff>190500</xdr:colOff>
                    <xdr:row>39</xdr:row>
                    <xdr:rowOff>666750</xdr:rowOff>
                  </to>
                </anchor>
              </controlPr>
            </control>
          </mc:Choice>
        </mc:AlternateContent>
        <mc:AlternateContent xmlns:mc="http://schemas.openxmlformats.org/markup-compatibility/2006">
          <mc:Choice Requires="x14">
            <control shapeId="57109" r:id="rId102" name="Check Box 789">
              <controlPr defaultSize="0" autoFill="0" autoLine="0" autoPict="0">
                <anchor moveWithCells="1" sizeWithCells="1">
                  <from>
                    <xdr:col>32</xdr:col>
                    <xdr:colOff>161925</xdr:colOff>
                    <xdr:row>43</xdr:row>
                    <xdr:rowOff>4619625</xdr:rowOff>
                  </from>
                  <to>
                    <xdr:col>33</xdr:col>
                    <xdr:colOff>47625</xdr:colOff>
                    <xdr:row>45</xdr:row>
                    <xdr:rowOff>600075</xdr:rowOff>
                  </to>
                </anchor>
              </controlPr>
            </control>
          </mc:Choice>
        </mc:AlternateContent>
        <mc:AlternateContent xmlns:mc="http://schemas.openxmlformats.org/markup-compatibility/2006">
          <mc:Choice Requires="x14">
            <control shapeId="57110" r:id="rId103" name="Check Box 790">
              <controlPr defaultSize="0" autoFill="0" autoLine="0" autoPict="0">
                <anchor moveWithCells="1" sizeWithCells="1">
                  <from>
                    <xdr:col>32</xdr:col>
                    <xdr:colOff>133350</xdr:colOff>
                    <xdr:row>45</xdr:row>
                    <xdr:rowOff>2076450</xdr:rowOff>
                  </from>
                  <to>
                    <xdr:col>33</xdr:col>
                    <xdr:colOff>19050</xdr:colOff>
                    <xdr:row>45</xdr:row>
                    <xdr:rowOff>2819400</xdr:rowOff>
                  </to>
                </anchor>
              </controlPr>
            </control>
          </mc:Choice>
        </mc:AlternateContent>
        <mc:AlternateContent xmlns:mc="http://schemas.openxmlformats.org/markup-compatibility/2006">
          <mc:Choice Requires="x14">
            <control shapeId="57111" r:id="rId104" name="Check Box 791">
              <controlPr defaultSize="0" autoFill="0" autoLine="0" autoPict="0">
                <anchor moveWithCells="1" sizeWithCells="1">
                  <from>
                    <xdr:col>32</xdr:col>
                    <xdr:colOff>133350</xdr:colOff>
                    <xdr:row>45</xdr:row>
                    <xdr:rowOff>1247775</xdr:rowOff>
                  </from>
                  <to>
                    <xdr:col>33</xdr:col>
                    <xdr:colOff>19050</xdr:colOff>
                    <xdr:row>45</xdr:row>
                    <xdr:rowOff>1962150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E763-FE97-40E5-811C-EAD0C304B261}">
  <sheetPr filterMode="1"/>
  <dimension ref="A1:AU49"/>
  <sheetViews>
    <sheetView zoomScale="42" zoomScaleNormal="42" workbookViewId="0">
      <selection activeCell="A30" sqref="A30:XFD30"/>
    </sheetView>
  </sheetViews>
  <sheetFormatPr baseColWidth="10" defaultRowHeight="15" x14ac:dyDescent="0.2"/>
  <sheetData>
    <row r="1" spans="1:47" ht="22.5" x14ac:dyDescent="0.2">
      <c r="A1" s="28"/>
      <c r="B1" s="28"/>
      <c r="C1" s="28"/>
      <c r="D1" s="28"/>
      <c r="E1" s="29"/>
      <c r="F1" s="422" t="s">
        <v>491</v>
      </c>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237" t="s">
        <v>489</v>
      </c>
      <c r="AN1" s="237"/>
      <c r="AO1" s="237"/>
      <c r="AP1" s="237"/>
      <c r="AQ1" s="237"/>
      <c r="AR1" s="237"/>
      <c r="AS1" s="237"/>
      <c r="AT1" s="237"/>
      <c r="AU1" s="237"/>
    </row>
    <row r="2" spans="1:47" ht="23.25" thickBot="1" x14ac:dyDescent="0.35">
      <c r="A2" s="30"/>
      <c r="B2" s="30"/>
      <c r="C2" s="30"/>
      <c r="D2" s="27"/>
      <c r="E2" s="31"/>
      <c r="F2" s="424"/>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6"/>
      <c r="AM2" s="237" t="s">
        <v>454</v>
      </c>
      <c r="AN2" s="237"/>
      <c r="AO2" s="237"/>
      <c r="AP2" s="237"/>
      <c r="AQ2" s="237"/>
      <c r="AR2" s="237"/>
      <c r="AS2" s="237"/>
      <c r="AT2" s="237"/>
      <c r="AU2" s="237"/>
    </row>
    <row r="3" spans="1:47" ht="22.5" x14ac:dyDescent="0.2">
      <c r="A3" s="30"/>
      <c r="B3" s="30"/>
      <c r="C3" s="30"/>
      <c r="D3" s="30"/>
      <c r="E3" s="31"/>
      <c r="F3" s="422" t="s">
        <v>456</v>
      </c>
      <c r="G3" s="423"/>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23"/>
      <c r="AI3" s="423"/>
      <c r="AJ3" s="423"/>
      <c r="AK3" s="423"/>
      <c r="AL3" s="427"/>
      <c r="AM3" s="237" t="s">
        <v>490</v>
      </c>
      <c r="AN3" s="237"/>
      <c r="AO3" s="237"/>
      <c r="AP3" s="237"/>
      <c r="AQ3" s="237"/>
      <c r="AR3" s="237"/>
      <c r="AS3" s="237"/>
      <c r="AT3" s="237"/>
      <c r="AU3" s="237"/>
    </row>
    <row r="4" spans="1:47" ht="23.25" thickBot="1" x14ac:dyDescent="0.25">
      <c r="A4" s="32"/>
      <c r="B4" s="32"/>
      <c r="C4" s="32"/>
      <c r="D4" s="32"/>
      <c r="E4" s="33"/>
      <c r="F4" s="428"/>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30"/>
      <c r="AM4" s="237" t="s">
        <v>455</v>
      </c>
      <c r="AN4" s="237"/>
      <c r="AO4" s="237"/>
      <c r="AP4" s="237"/>
      <c r="AQ4" s="237"/>
      <c r="AR4" s="237"/>
      <c r="AS4" s="237"/>
      <c r="AT4" s="237"/>
      <c r="AU4" s="237"/>
    </row>
    <row r="5" spans="1:47" ht="21" thickBot="1" x14ac:dyDescent="0.35">
      <c r="A5" s="211"/>
      <c r="B5" s="212"/>
      <c r="C5" s="212"/>
      <c r="D5" s="208"/>
      <c r="E5" s="208"/>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10"/>
      <c r="AI5" s="209"/>
      <c r="AJ5" s="210"/>
      <c r="AK5" s="210"/>
      <c r="AL5" s="210"/>
      <c r="AM5" s="209"/>
      <c r="AN5" s="209"/>
      <c r="AO5" s="209"/>
      <c r="AP5" s="209"/>
      <c r="AQ5" s="209"/>
      <c r="AR5" s="209"/>
      <c r="AS5" s="209"/>
      <c r="AT5" s="209"/>
      <c r="AU5" s="209"/>
    </row>
    <row r="6" spans="1:47" ht="18" x14ac:dyDescent="0.2">
      <c r="A6" s="238" t="s">
        <v>457</v>
      </c>
      <c r="B6" s="239"/>
      <c r="C6" s="239"/>
      <c r="D6" s="239"/>
      <c r="E6" s="263" t="s">
        <v>525</v>
      </c>
      <c r="F6" s="263"/>
      <c r="G6" s="263"/>
      <c r="H6" s="263"/>
      <c r="I6" s="263"/>
      <c r="J6" s="239" t="s">
        <v>458</v>
      </c>
      <c r="K6" s="239"/>
      <c r="L6" s="249" t="s">
        <v>528</v>
      </c>
      <c r="M6" s="250"/>
      <c r="N6" s="250"/>
      <c r="O6" s="250"/>
      <c r="P6" s="250"/>
      <c r="Q6" s="250"/>
      <c r="R6" s="251"/>
      <c r="S6" s="252" t="s">
        <v>459</v>
      </c>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4"/>
    </row>
    <row r="7" spans="1:47" ht="18" x14ac:dyDescent="0.2">
      <c r="A7" s="233" t="s">
        <v>460</v>
      </c>
      <c r="B7" s="234"/>
      <c r="C7" s="234"/>
      <c r="D7" s="234"/>
      <c r="E7" s="235" t="s">
        <v>546</v>
      </c>
      <c r="F7" s="235"/>
      <c r="G7" s="235"/>
      <c r="H7" s="235"/>
      <c r="I7" s="235"/>
      <c r="J7" s="261" t="s">
        <v>469</v>
      </c>
      <c r="K7" s="261"/>
      <c r="L7" s="235" t="s">
        <v>470</v>
      </c>
      <c r="M7" s="235"/>
      <c r="N7" s="235"/>
      <c r="O7" s="235"/>
      <c r="P7" s="235"/>
      <c r="Q7" s="235"/>
      <c r="R7" s="262"/>
      <c r="S7" s="255"/>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7"/>
    </row>
    <row r="8" spans="1:47" ht="18.75" thickBot="1" x14ac:dyDescent="0.25">
      <c r="A8" s="233" t="s">
        <v>461</v>
      </c>
      <c r="B8" s="234"/>
      <c r="C8" s="234"/>
      <c r="D8" s="234"/>
      <c r="E8" s="235" t="s">
        <v>547</v>
      </c>
      <c r="F8" s="235"/>
      <c r="G8" s="235"/>
      <c r="H8" s="235"/>
      <c r="I8" s="235"/>
      <c r="J8" s="236" t="s">
        <v>462</v>
      </c>
      <c r="K8" s="236"/>
      <c r="L8" s="264"/>
      <c r="M8" s="265"/>
      <c r="N8" s="265"/>
      <c r="O8" s="265"/>
      <c r="P8" s="265"/>
      <c r="Q8" s="265"/>
      <c r="R8" s="266"/>
      <c r="S8" s="258"/>
      <c r="T8" s="259"/>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60"/>
    </row>
    <row r="9" spans="1:47" ht="18.75" thickBot="1" x14ac:dyDescent="0.25">
      <c r="A9" s="228" t="s">
        <v>463</v>
      </c>
      <c r="B9" s="229"/>
      <c r="C9" s="229"/>
      <c r="D9" s="230"/>
      <c r="E9" s="231" t="s">
        <v>545</v>
      </c>
      <c r="F9" s="231"/>
      <c r="G9" s="231"/>
      <c r="H9" s="231"/>
      <c r="I9" s="231"/>
      <c r="J9" s="232" t="s">
        <v>464</v>
      </c>
      <c r="K9" s="232"/>
      <c r="L9" s="231" t="s">
        <v>544</v>
      </c>
      <c r="M9" s="231"/>
      <c r="N9" s="231"/>
      <c r="O9" s="231"/>
      <c r="P9" s="231"/>
      <c r="Q9" s="231"/>
      <c r="R9" s="231"/>
      <c r="S9" s="219" t="s">
        <v>465</v>
      </c>
      <c r="T9" s="220"/>
      <c r="U9" s="220"/>
      <c r="V9" s="220"/>
      <c r="W9" s="220"/>
      <c r="X9" s="220"/>
      <c r="Y9" s="221"/>
      <c r="Z9" s="222" t="s">
        <v>468</v>
      </c>
      <c r="AA9" s="223"/>
      <c r="AB9" s="223"/>
      <c r="AC9" s="224"/>
      <c r="AD9" s="225" t="s">
        <v>466</v>
      </c>
      <c r="AE9" s="225"/>
      <c r="AF9" s="225"/>
      <c r="AG9" s="226">
        <v>43556</v>
      </c>
      <c r="AH9" s="218"/>
      <c r="AI9" s="218"/>
      <c r="AJ9" s="218"/>
      <c r="AK9" s="227" t="s">
        <v>467</v>
      </c>
      <c r="AL9" s="227"/>
      <c r="AM9" s="227"/>
      <c r="AN9" s="227"/>
      <c r="AO9" s="227"/>
      <c r="AP9" s="227"/>
      <c r="AQ9" s="218">
        <v>3</v>
      </c>
      <c r="AR9" s="218"/>
      <c r="AS9" s="218"/>
      <c r="AT9" s="218"/>
      <c r="AU9" s="218"/>
    </row>
    <row r="10" spans="1:47" ht="20.25" x14ac:dyDescent="0.25">
      <c r="A10" s="213"/>
      <c r="B10" s="214"/>
      <c r="C10" s="214"/>
      <c r="D10" s="214"/>
      <c r="E10" s="214"/>
      <c r="F10" s="214"/>
      <c r="G10" s="215"/>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7"/>
      <c r="AK10" s="217"/>
      <c r="AL10" s="210"/>
      <c r="AM10" s="216"/>
      <c r="AN10" s="216"/>
      <c r="AO10" s="216"/>
      <c r="AP10" s="216"/>
      <c r="AQ10" s="216"/>
      <c r="AR10" s="216"/>
      <c r="AS10" s="216"/>
      <c r="AT10" s="216"/>
      <c r="AU10" s="216"/>
    </row>
    <row r="11" spans="1:47" ht="20.25" x14ac:dyDescent="0.2">
      <c r="A11" s="21">
        <v>1</v>
      </c>
      <c r="B11" s="268" t="s">
        <v>447</v>
      </c>
      <c r="C11" s="268"/>
      <c r="D11" s="268"/>
      <c r="E11" s="21">
        <v>2</v>
      </c>
      <c r="F11" s="268" t="s">
        <v>448</v>
      </c>
      <c r="G11" s="268"/>
      <c r="H11" s="268"/>
      <c r="I11" s="268"/>
      <c r="J11" s="268"/>
      <c r="K11" s="268"/>
      <c r="L11" s="268"/>
      <c r="M11" s="268"/>
      <c r="N11" s="268"/>
      <c r="O11" s="268"/>
      <c r="P11" s="268"/>
      <c r="Q11" s="21">
        <v>3</v>
      </c>
      <c r="R11" s="268" t="s">
        <v>449</v>
      </c>
      <c r="S11" s="268"/>
      <c r="T11" s="268"/>
      <c r="U11" s="268"/>
      <c r="V11" s="268"/>
      <c r="W11" s="268"/>
      <c r="X11" s="268"/>
      <c r="Y11" s="268"/>
      <c r="Z11" s="21">
        <v>4</v>
      </c>
      <c r="AA11" s="21"/>
      <c r="AB11" s="268" t="s">
        <v>453</v>
      </c>
      <c r="AC11" s="268"/>
      <c r="AD11" s="268"/>
      <c r="AE11" s="268"/>
      <c r="AF11" s="268"/>
      <c r="AG11" s="268"/>
      <c r="AH11" s="268"/>
      <c r="AI11" s="268"/>
      <c r="AJ11" s="268"/>
      <c r="AK11" s="268"/>
      <c r="AL11" s="268"/>
      <c r="AM11" s="21">
        <v>5</v>
      </c>
      <c r="AN11" s="269" t="s">
        <v>452</v>
      </c>
      <c r="AO11" s="270"/>
      <c r="AP11" s="270"/>
      <c r="AQ11" s="270"/>
      <c r="AR11" s="270"/>
      <c r="AS11" s="270"/>
      <c r="AT11" s="270"/>
      <c r="AU11" s="271"/>
    </row>
    <row r="12" spans="1:47" ht="18.75" thickBot="1" x14ac:dyDescent="0.25">
      <c r="A12" s="290" t="s">
        <v>3</v>
      </c>
      <c r="B12" s="290" t="s">
        <v>493</v>
      </c>
      <c r="C12" s="286" t="s">
        <v>377</v>
      </c>
      <c r="D12" s="296" t="s">
        <v>4</v>
      </c>
      <c r="E12" s="290" t="s">
        <v>79</v>
      </c>
      <c r="F12" s="290" t="s">
        <v>80</v>
      </c>
      <c r="G12" s="290" t="s">
        <v>81</v>
      </c>
      <c r="H12" s="290" t="s">
        <v>82</v>
      </c>
      <c r="I12" s="276" t="s">
        <v>438</v>
      </c>
      <c r="J12" s="277"/>
      <c r="K12" s="278"/>
      <c r="L12" s="275" t="s">
        <v>437</v>
      </c>
      <c r="M12" s="275" t="s">
        <v>1</v>
      </c>
      <c r="N12" s="297" t="s">
        <v>0</v>
      </c>
      <c r="O12" s="298"/>
      <c r="P12" s="299"/>
      <c r="Q12" s="293" t="s">
        <v>340</v>
      </c>
      <c r="R12" s="294"/>
      <c r="S12" s="294"/>
      <c r="T12" s="294"/>
      <c r="U12" s="294"/>
      <c r="V12" s="294"/>
      <c r="W12" s="295"/>
      <c r="X12" s="293" t="s">
        <v>339</v>
      </c>
      <c r="Y12" s="295"/>
      <c r="Z12" s="291" t="s">
        <v>341</v>
      </c>
      <c r="AA12" s="292"/>
      <c r="AB12" s="292"/>
      <c r="AC12" s="292"/>
      <c r="AD12" s="292"/>
      <c r="AE12" s="292"/>
      <c r="AF12" s="292"/>
      <c r="AG12" s="292"/>
      <c r="AH12" s="292"/>
      <c r="AI12" s="292"/>
      <c r="AJ12" s="287" t="s">
        <v>443</v>
      </c>
      <c r="AK12" s="288"/>
      <c r="AL12" s="289"/>
      <c r="AM12" s="272" t="s">
        <v>340</v>
      </c>
      <c r="AN12" s="273"/>
      <c r="AO12" s="273"/>
      <c r="AP12" s="273"/>
      <c r="AQ12" s="273"/>
      <c r="AR12" s="273"/>
      <c r="AS12" s="274"/>
      <c r="AT12" s="272" t="s">
        <v>339</v>
      </c>
      <c r="AU12" s="274"/>
    </row>
    <row r="13" spans="1:47" ht="108.75" thickBot="1" x14ac:dyDescent="0.25">
      <c r="A13" s="290"/>
      <c r="B13" s="290"/>
      <c r="C13" s="286"/>
      <c r="D13" s="296"/>
      <c r="E13" s="290"/>
      <c r="F13" s="290"/>
      <c r="G13" s="290"/>
      <c r="H13" s="290"/>
      <c r="I13" s="192" t="s">
        <v>434</v>
      </c>
      <c r="J13" s="192" t="s">
        <v>435</v>
      </c>
      <c r="K13" s="192" t="s">
        <v>436</v>
      </c>
      <c r="L13" s="275"/>
      <c r="M13" s="275"/>
      <c r="N13" s="207" t="s">
        <v>431</v>
      </c>
      <c r="O13" s="207" t="s">
        <v>432</v>
      </c>
      <c r="P13" s="207" t="s">
        <v>433</v>
      </c>
      <c r="Q13" s="40" t="s">
        <v>347</v>
      </c>
      <c r="R13" s="40" t="s">
        <v>348</v>
      </c>
      <c r="S13" s="40" t="s">
        <v>335</v>
      </c>
      <c r="T13" s="40" t="s">
        <v>336</v>
      </c>
      <c r="U13" s="40" t="s">
        <v>349</v>
      </c>
      <c r="V13" s="41" t="s">
        <v>337</v>
      </c>
      <c r="W13" s="40" t="s">
        <v>353</v>
      </c>
      <c r="X13" s="42" t="s">
        <v>338</v>
      </c>
      <c r="Y13" s="40" t="s">
        <v>378</v>
      </c>
      <c r="Z13" s="195" t="s">
        <v>342</v>
      </c>
      <c r="AA13" s="196" t="s">
        <v>450</v>
      </c>
      <c r="AB13" s="195" t="s">
        <v>343</v>
      </c>
      <c r="AC13" s="196" t="s">
        <v>450</v>
      </c>
      <c r="AD13" s="195" t="s">
        <v>344</v>
      </c>
      <c r="AE13" s="196" t="s">
        <v>450</v>
      </c>
      <c r="AF13" s="195" t="s">
        <v>345</v>
      </c>
      <c r="AG13" s="196" t="s">
        <v>450</v>
      </c>
      <c r="AH13" s="195" t="s">
        <v>346</v>
      </c>
      <c r="AI13" s="196" t="s">
        <v>450</v>
      </c>
      <c r="AJ13" s="43" t="s">
        <v>444</v>
      </c>
      <c r="AK13" s="44" t="s">
        <v>445</v>
      </c>
      <c r="AL13" s="45" t="s">
        <v>446</v>
      </c>
      <c r="AM13" s="46" t="s">
        <v>347</v>
      </c>
      <c r="AN13" s="46" t="s">
        <v>348</v>
      </c>
      <c r="AO13" s="46" t="s">
        <v>335</v>
      </c>
      <c r="AP13" s="46" t="s">
        <v>336</v>
      </c>
      <c r="AQ13" s="46" t="s">
        <v>349</v>
      </c>
      <c r="AR13" s="47" t="s">
        <v>337</v>
      </c>
      <c r="AS13" s="46" t="s">
        <v>353</v>
      </c>
      <c r="AT13" s="48" t="s">
        <v>338</v>
      </c>
      <c r="AU13" s="46" t="s">
        <v>378</v>
      </c>
    </row>
    <row r="14" spans="1:47" ht="409.5" hidden="1" x14ac:dyDescent="0.2">
      <c r="A14" s="205" t="s">
        <v>492</v>
      </c>
      <c r="B14" s="279" t="s">
        <v>494</v>
      </c>
      <c r="C14" s="282" t="s">
        <v>526</v>
      </c>
      <c r="D14" s="202"/>
      <c r="E14" s="205" t="s">
        <v>58</v>
      </c>
      <c r="F14" s="51" t="s">
        <v>363</v>
      </c>
      <c r="G14" s="52" t="s">
        <v>439</v>
      </c>
      <c r="H14" s="52" t="s">
        <v>160</v>
      </c>
      <c r="I14" s="52">
        <v>1</v>
      </c>
      <c r="J14" s="53"/>
      <c r="K14" s="53"/>
      <c r="L14" s="54">
        <f t="shared" ref="L14:L29" si="0">SUM(I14:K14)</f>
        <v>1</v>
      </c>
      <c r="M14" s="55" t="s">
        <v>69</v>
      </c>
      <c r="N14" s="52" t="s">
        <v>64</v>
      </c>
      <c r="O14" s="56" t="s">
        <v>517</v>
      </c>
      <c r="P14" s="56" t="s">
        <v>64</v>
      </c>
      <c r="Q14" s="57">
        <v>2</v>
      </c>
      <c r="R14" s="57">
        <v>3</v>
      </c>
      <c r="S14" s="203">
        <f t="shared" ref="S14:S29" si="1">Q14*R14</f>
        <v>6</v>
      </c>
      <c r="T14" s="59" t="str">
        <f t="shared" ref="T14:T29" si="2">IF(S14&lt;=4,"Bajo",IF(S14&lt;=8,"Medio",IF(S14&lt;=20,"Alto",IF(S14&lt;=40,"Muy Alto",IF(S14&lt;=40,"Muy Alto")))))</f>
        <v>Medio</v>
      </c>
      <c r="U14" s="57">
        <v>10</v>
      </c>
      <c r="V14" s="57">
        <f t="shared" ref="V14:V29" si="3">S14*U14</f>
        <v>60</v>
      </c>
      <c r="W14" s="60" t="str">
        <f t="shared" ref="W14:W29" si="4">IF(V14&lt;=20,"IV",IF(V14&lt;=120,"III",IF(V14&lt;=500,"II",IF(V14&lt;=4000,"I",IF(V14=4000,"I")))))</f>
        <v>III</v>
      </c>
      <c r="X14" s="61" t="str">
        <f t="shared" ref="X14:X29" si="5">IF(V14&lt;40,"Aceptable",IF(V14&lt;=120,"Mejorable",IF(V14&lt;=500,"No Aceptable o Aceptable con control específico  ",IF(V14&lt;=4000,"No Aceptable",IF(V14=4000,"No Aceptable")))))</f>
        <v>Mejorable</v>
      </c>
      <c r="Y14" s="61" t="str">
        <f t="shared" ref="Y14:Y29" si="6">IF(V14&lt;=20,"No reqiere intervevir",IF(V14&lt;=120,"Mejorar control existente",IF(V14&lt;=500,"Adoptar medidas de control  ",IF(V14&lt;=4000,"Corecion urgente",IF(V14=4000,"Corecion urgente urgente")))))</f>
        <v>Mejorar control existente</v>
      </c>
      <c r="Z14" s="194" t="s">
        <v>64</v>
      </c>
      <c r="AA14" s="194"/>
      <c r="AB14" s="194" t="s">
        <v>64</v>
      </c>
      <c r="AC14" s="194"/>
      <c r="AD14" s="194" t="s">
        <v>64</v>
      </c>
      <c r="AE14" s="194"/>
      <c r="AF14" s="194" t="s">
        <v>495</v>
      </c>
      <c r="AG14" s="194"/>
      <c r="AH14" s="194" t="s">
        <v>472</v>
      </c>
      <c r="AI14" s="194"/>
      <c r="AJ14" s="62"/>
      <c r="AK14" s="63" t="s">
        <v>451</v>
      </c>
      <c r="AL14" s="64"/>
      <c r="AM14" s="57">
        <v>2</v>
      </c>
      <c r="AN14" s="57">
        <v>3</v>
      </c>
      <c r="AO14" s="203">
        <f t="shared" ref="AO14:AO29" si="7">AM14*AN14</f>
        <v>6</v>
      </c>
      <c r="AP14" s="59" t="str">
        <f t="shared" ref="AP14:AP29" si="8">IF(AO14&lt;=4,"Bajo",IF(AO14&lt;=8,"Medio",IF(AO14&lt;=20,"Alto",IF(AO14&lt;=40,"Muy Alto",IF(AO14&lt;=40,"Muy Alto")))))</f>
        <v>Medio</v>
      </c>
      <c r="AQ14" s="57">
        <v>10</v>
      </c>
      <c r="AR14" s="57">
        <f t="shared" ref="AR14:AR29" si="9">AO14*AQ14</f>
        <v>60</v>
      </c>
      <c r="AS14" s="60" t="str">
        <f t="shared" ref="AS14:AS29" si="10">IF(AR14&lt;=20,"IV",IF(AR14&lt;=120,"III",IF(AR14&lt;=500,"II",IF(AR14&lt;=4000,"I",IF(AR14=4000,"I")))))</f>
        <v>III</v>
      </c>
      <c r="AT14" s="61" t="str">
        <f t="shared" ref="AT14:AT29" si="11">IF(AR14&lt;40,"Aceptable",IF(AR14&lt;=120,"Mejorable",IF(AR14&lt;=500,"No Aceptable o Aceptable con control específico  ",IF(AR14&lt;=4000,"No Aceptable",IF(AR14=4000,"No Aceptable")))))</f>
        <v>Mejorable</v>
      </c>
      <c r="AU14" s="61" t="str">
        <f t="shared" ref="AU14:AU29" si="12">IF(AR14&lt;=20,"No reqiere intervevir",IF(AR14&lt;=120,"Mejorar control existente",IF(AR14&lt;=500,"Adoptar medidas de control  ",IF(AR14&lt;=4000,"Corecion urgente",IF(AR14=4000,"Corecion urgente urgente")))))</f>
        <v>Mejorar control existente</v>
      </c>
    </row>
    <row r="15" spans="1:47" ht="276" hidden="1" x14ac:dyDescent="0.2">
      <c r="A15" s="205" t="s">
        <v>492</v>
      </c>
      <c r="B15" s="280"/>
      <c r="C15" s="283"/>
      <c r="D15" s="202" t="s">
        <v>63</v>
      </c>
      <c r="E15" s="65" t="s">
        <v>59</v>
      </c>
      <c r="F15" s="51" t="s">
        <v>20</v>
      </c>
      <c r="G15" s="52" t="s">
        <v>354</v>
      </c>
      <c r="H15" s="52" t="s">
        <v>155</v>
      </c>
      <c r="I15" s="52">
        <v>1</v>
      </c>
      <c r="J15" s="53">
        <v>0</v>
      </c>
      <c r="K15" s="53">
        <v>0</v>
      </c>
      <c r="L15" s="54">
        <f t="shared" si="0"/>
        <v>1</v>
      </c>
      <c r="M15" s="55" t="s">
        <v>65</v>
      </c>
      <c r="N15" s="52" t="s">
        <v>64</v>
      </c>
      <c r="O15" s="52" t="s">
        <v>496</v>
      </c>
      <c r="P15" s="56" t="s">
        <v>64</v>
      </c>
      <c r="Q15" s="57">
        <v>2</v>
      </c>
      <c r="R15" s="57">
        <v>3</v>
      </c>
      <c r="S15" s="203">
        <f t="shared" si="1"/>
        <v>6</v>
      </c>
      <c r="T15" s="59" t="str">
        <f t="shared" si="2"/>
        <v>Medio</v>
      </c>
      <c r="U15" s="57">
        <v>10</v>
      </c>
      <c r="V15" s="57">
        <f t="shared" si="3"/>
        <v>60</v>
      </c>
      <c r="W15" s="60" t="str">
        <f t="shared" si="4"/>
        <v>III</v>
      </c>
      <c r="X15" s="61" t="str">
        <f t="shared" si="5"/>
        <v>Mejorable</v>
      </c>
      <c r="Y15" s="61" t="str">
        <f t="shared" si="6"/>
        <v>Mejorar control existente</v>
      </c>
      <c r="Z15" s="56" t="s">
        <v>64</v>
      </c>
      <c r="AA15" s="56" t="s">
        <v>451</v>
      </c>
      <c r="AB15" s="56" t="s">
        <v>64</v>
      </c>
      <c r="AC15" s="56"/>
      <c r="AD15" s="56" t="s">
        <v>481</v>
      </c>
      <c r="AE15" s="56"/>
      <c r="AF15" s="56" t="s">
        <v>482</v>
      </c>
      <c r="AG15" s="56"/>
      <c r="AH15" s="56" t="s">
        <v>64</v>
      </c>
      <c r="AI15" s="56"/>
      <c r="AJ15" s="62" t="s">
        <v>451</v>
      </c>
      <c r="AK15" s="64"/>
      <c r="AL15" s="64"/>
      <c r="AM15" s="57">
        <v>2</v>
      </c>
      <c r="AN15" s="57">
        <v>3</v>
      </c>
      <c r="AO15" s="203">
        <f t="shared" si="7"/>
        <v>6</v>
      </c>
      <c r="AP15" s="59" t="str">
        <f t="shared" si="8"/>
        <v>Medio</v>
      </c>
      <c r="AQ15" s="57">
        <v>10</v>
      </c>
      <c r="AR15" s="57">
        <f t="shared" si="9"/>
        <v>60</v>
      </c>
      <c r="AS15" s="60" t="str">
        <f t="shared" si="10"/>
        <v>III</v>
      </c>
      <c r="AT15" s="61" t="str">
        <f t="shared" si="11"/>
        <v>Mejorable</v>
      </c>
      <c r="AU15" s="61" t="str">
        <f t="shared" si="12"/>
        <v>Mejorar control existente</v>
      </c>
    </row>
    <row r="16" spans="1:47" ht="293.25" hidden="1" x14ac:dyDescent="0.2">
      <c r="A16" s="205" t="s">
        <v>492</v>
      </c>
      <c r="B16" s="280"/>
      <c r="C16" s="283"/>
      <c r="D16" s="202" t="s">
        <v>63</v>
      </c>
      <c r="E16" s="65" t="s">
        <v>59</v>
      </c>
      <c r="F16" s="51" t="s">
        <v>376</v>
      </c>
      <c r="G16" s="52" t="s">
        <v>423</v>
      </c>
      <c r="H16" s="52" t="s">
        <v>159</v>
      </c>
      <c r="I16" s="52">
        <v>1</v>
      </c>
      <c r="J16" s="53">
        <v>0</v>
      </c>
      <c r="K16" s="53">
        <v>0</v>
      </c>
      <c r="L16" s="54">
        <f t="shared" si="0"/>
        <v>1</v>
      </c>
      <c r="M16" s="55" t="s">
        <v>73</v>
      </c>
      <c r="N16" s="52" t="s">
        <v>441</v>
      </c>
      <c r="O16" s="56" t="s">
        <v>64</v>
      </c>
      <c r="P16" s="56" t="s">
        <v>64</v>
      </c>
      <c r="Q16" s="57">
        <v>2</v>
      </c>
      <c r="R16" s="57">
        <v>3</v>
      </c>
      <c r="S16" s="203">
        <f t="shared" si="1"/>
        <v>6</v>
      </c>
      <c r="T16" s="59" t="str">
        <f t="shared" si="2"/>
        <v>Medio</v>
      </c>
      <c r="U16" s="57">
        <v>10</v>
      </c>
      <c r="V16" s="57">
        <f t="shared" si="3"/>
        <v>60</v>
      </c>
      <c r="W16" s="60" t="str">
        <f t="shared" si="4"/>
        <v>III</v>
      </c>
      <c r="X16" s="61" t="str">
        <f t="shared" si="5"/>
        <v>Mejorable</v>
      </c>
      <c r="Y16" s="61" t="str">
        <f t="shared" si="6"/>
        <v>Mejorar control existente</v>
      </c>
      <c r="Z16" s="56" t="s">
        <v>64</v>
      </c>
      <c r="AA16" s="56" t="s">
        <v>451</v>
      </c>
      <c r="AB16" s="56" t="s">
        <v>64</v>
      </c>
      <c r="AC16" s="56"/>
      <c r="AD16" s="56" t="s">
        <v>442</v>
      </c>
      <c r="AE16" s="56"/>
      <c r="AF16" s="56" t="s">
        <v>483</v>
      </c>
      <c r="AG16" s="56"/>
      <c r="AH16" s="56" t="s">
        <v>64</v>
      </c>
      <c r="AI16" s="56"/>
      <c r="AJ16" s="62" t="s">
        <v>451</v>
      </c>
      <c r="AK16" s="64"/>
      <c r="AL16" s="64"/>
      <c r="AM16" s="57">
        <v>2</v>
      </c>
      <c r="AN16" s="57">
        <v>3</v>
      </c>
      <c r="AO16" s="203">
        <f t="shared" si="7"/>
        <v>6</v>
      </c>
      <c r="AP16" s="59" t="str">
        <f t="shared" si="8"/>
        <v>Medio</v>
      </c>
      <c r="AQ16" s="57">
        <v>10</v>
      </c>
      <c r="AR16" s="57">
        <f t="shared" si="9"/>
        <v>60</v>
      </c>
      <c r="AS16" s="60" t="str">
        <f t="shared" si="10"/>
        <v>III</v>
      </c>
      <c r="AT16" s="61" t="str">
        <f t="shared" si="11"/>
        <v>Mejorable</v>
      </c>
      <c r="AU16" s="61" t="str">
        <f t="shared" si="12"/>
        <v>Mejorar control existente</v>
      </c>
    </row>
    <row r="17" spans="1:47" ht="172.5" hidden="1" x14ac:dyDescent="0.2">
      <c r="A17" s="205" t="s">
        <v>492</v>
      </c>
      <c r="B17" s="280"/>
      <c r="C17" s="283"/>
      <c r="D17" s="202" t="s">
        <v>63</v>
      </c>
      <c r="E17" s="65" t="s">
        <v>59</v>
      </c>
      <c r="F17" s="51" t="s">
        <v>497</v>
      </c>
      <c r="G17" s="52" t="s">
        <v>498</v>
      </c>
      <c r="H17" s="52" t="s">
        <v>519</v>
      </c>
      <c r="I17" s="52">
        <v>1</v>
      </c>
      <c r="J17" s="53">
        <v>0</v>
      </c>
      <c r="K17" s="53">
        <v>0</v>
      </c>
      <c r="L17" s="54">
        <f>SUM(I17:K17)</f>
        <v>1</v>
      </c>
      <c r="M17" s="55" t="s">
        <v>73</v>
      </c>
      <c r="N17" s="52" t="s">
        <v>64</v>
      </c>
      <c r="O17" s="56" t="s">
        <v>64</v>
      </c>
      <c r="P17" s="56" t="s">
        <v>499</v>
      </c>
      <c r="Q17" s="57">
        <v>2</v>
      </c>
      <c r="R17" s="57">
        <v>3</v>
      </c>
      <c r="S17" s="203">
        <f>Q17*R17</f>
        <v>6</v>
      </c>
      <c r="T17" s="59" t="str">
        <f>IF(S17&lt;=4,"Bajo",IF(S17&lt;=8,"Medio",IF(S17&lt;=20,"Alto",IF(S17&lt;=40,"Muy Alto",IF(S17&lt;=40,"Muy Alto")))))</f>
        <v>Medio</v>
      </c>
      <c r="U17" s="57">
        <v>10</v>
      </c>
      <c r="V17" s="57">
        <f>S17*U17</f>
        <v>60</v>
      </c>
      <c r="W17" s="60" t="str">
        <f t="shared" si="4"/>
        <v>III</v>
      </c>
      <c r="X17" s="61" t="str">
        <f>IF(V17&lt;40,"Aceptable",IF(V17&lt;=120,"Mejorable",IF(V17&lt;=500,"No Aceptable o Aceptable con control específico  ",IF(V17&lt;=4000,"No Aceptable",IF(V17=4000,"No Aceptable")))))</f>
        <v>Mejorable</v>
      </c>
      <c r="Y17" s="61" t="str">
        <f>IF(V17&lt;=20,"No reqiere intervevir",IF(V17&lt;=120,"Mejorar control existente",IF(V17&lt;=500,"Adoptar medidas de control  ",IF(V17&lt;=4000,"Corecion urgente",IF(V17=4000,"Corecion urgente urgente")))))</f>
        <v>Mejorar control existente</v>
      </c>
      <c r="Z17" s="56" t="s">
        <v>64</v>
      </c>
      <c r="AA17" s="56" t="s">
        <v>451</v>
      </c>
      <c r="AB17" s="56" t="s">
        <v>64</v>
      </c>
      <c r="AC17" s="56"/>
      <c r="AD17" s="56" t="s">
        <v>64</v>
      </c>
      <c r="AE17" s="56"/>
      <c r="AF17" s="56" t="s">
        <v>500</v>
      </c>
      <c r="AG17" s="56"/>
      <c r="AH17" s="56" t="s">
        <v>64</v>
      </c>
      <c r="AI17" s="56"/>
      <c r="AJ17" s="62" t="s">
        <v>451</v>
      </c>
      <c r="AK17" s="64"/>
      <c r="AL17" s="64"/>
      <c r="AM17" s="57">
        <v>2</v>
      </c>
      <c r="AN17" s="57">
        <v>3</v>
      </c>
      <c r="AO17" s="203">
        <f>AM17*AN17</f>
        <v>6</v>
      </c>
      <c r="AP17" s="59" t="str">
        <f>IF(AO17&lt;=4,"Bajo",IF(AO17&lt;=8,"Medio",IF(AO17&lt;=20,"Alto",IF(AO17&lt;=40,"Muy Alto",IF(AO17&lt;=40,"Muy Alto")))))</f>
        <v>Medio</v>
      </c>
      <c r="AQ17" s="57">
        <v>10</v>
      </c>
      <c r="AR17" s="57">
        <f>AO17*AQ17</f>
        <v>60</v>
      </c>
      <c r="AS17" s="60" t="str">
        <f>IF(AR17&lt;=20,"IV",IF(AR17&lt;=120,"III",IF(AR17&lt;=500,"II",IF(AR17&lt;=4000,"I",IF(AR17=4000,"I")))))</f>
        <v>III</v>
      </c>
      <c r="AT17" s="61" t="str">
        <f>IF(AR17&lt;40,"Aceptable",IF(AR17&lt;=120,"Mejorable",IF(AR17&lt;=500,"No Aceptable o Aceptable con control específico  ",IF(AR17&lt;=4000,"No Aceptable",IF(AR17=4000,"No Aceptable")))))</f>
        <v>Mejorable</v>
      </c>
      <c r="AU17" s="61" t="str">
        <f>IF(AR17&lt;=20,"No reqiere intervevir",IF(AR17&lt;=120,"Mejorar control existente",IF(AR17&lt;=500,"Adoptar medidas de control  ",IF(AR17&lt;=4000,"Corecion urgente",IF(AR17=4000,"Corecion urgente urgente")))))</f>
        <v>Mejorar control existente</v>
      </c>
    </row>
    <row r="18" spans="1:47" ht="189.75" x14ac:dyDescent="0.2">
      <c r="A18" s="205" t="s">
        <v>492</v>
      </c>
      <c r="B18" s="280"/>
      <c r="C18" s="283"/>
      <c r="D18" s="202" t="s">
        <v>64</v>
      </c>
      <c r="E18" s="205" t="s">
        <v>2</v>
      </c>
      <c r="F18" s="51" t="s">
        <v>28</v>
      </c>
      <c r="G18" s="52" t="s">
        <v>501</v>
      </c>
      <c r="H18" s="52" t="s">
        <v>365</v>
      </c>
      <c r="I18" s="52">
        <v>1</v>
      </c>
      <c r="J18" s="67"/>
      <c r="K18" s="67"/>
      <c r="L18" s="54">
        <f>SUM(I18:K18)</f>
        <v>1</v>
      </c>
      <c r="M18" s="55" t="s">
        <v>68</v>
      </c>
      <c r="N18" s="56" t="s">
        <v>503</v>
      </c>
      <c r="O18" s="56" t="s">
        <v>64</v>
      </c>
      <c r="P18" s="56" t="s">
        <v>502</v>
      </c>
      <c r="Q18" s="57">
        <v>2</v>
      </c>
      <c r="R18" s="57">
        <v>3</v>
      </c>
      <c r="S18" s="203">
        <f>Q18*R18</f>
        <v>6</v>
      </c>
      <c r="T18" s="59" t="str">
        <f>IF(S18&lt;=4,"Bajo",IF(S18&lt;=8,"Medio",IF(S18&lt;=20,"Alto",IF(S18&lt;=40,"Muy Alto",IF(S18&lt;=40,"Muy Alto")))))</f>
        <v>Medio</v>
      </c>
      <c r="U18" s="57">
        <v>10</v>
      </c>
      <c r="V18" s="57">
        <f>S18*U18</f>
        <v>60</v>
      </c>
      <c r="W18" s="60" t="str">
        <f t="shared" si="4"/>
        <v>III</v>
      </c>
      <c r="X18" s="61" t="str">
        <f>IF(V18&lt;40,"Aceptable",IF(V18&lt;=120,"Mejorable",IF(V18&lt;=500,"No Aceptable o Aceptable con control específico  ",IF(V18&lt;=4000,"No Aceptable",IF(V18=4000,"No Aceptable")))))</f>
        <v>Mejorable</v>
      </c>
      <c r="Y18" s="61" t="str">
        <f>IF(V18&lt;=20,"No reqiere intervevir",IF(V18&lt;=120,"Mejorar control existente",IF(V18&lt;=500,"Adoptar medidas de control  ",IF(V18&lt;=4000,"Corecion urgente",IF(V18=4000,"Corecion urgente urgente")))))</f>
        <v>Mejorar control existente</v>
      </c>
      <c r="Z18" s="56" t="s">
        <v>64</v>
      </c>
      <c r="AA18" s="56" t="s">
        <v>451</v>
      </c>
      <c r="AB18" s="56" t="s">
        <v>64</v>
      </c>
      <c r="AC18" s="56"/>
      <c r="AD18" s="56" t="s">
        <v>64</v>
      </c>
      <c r="AE18" s="56"/>
      <c r="AF18" s="56" t="s">
        <v>541</v>
      </c>
      <c r="AG18" s="56"/>
      <c r="AH18" s="56" t="s">
        <v>429</v>
      </c>
      <c r="AI18" s="56"/>
      <c r="AJ18" s="64"/>
      <c r="AK18" s="64"/>
      <c r="AL18" s="64"/>
      <c r="AM18" s="57">
        <v>2</v>
      </c>
      <c r="AN18" s="57">
        <v>3</v>
      </c>
      <c r="AO18" s="203">
        <f>AM18*AN18</f>
        <v>6</v>
      </c>
      <c r="AP18" s="59" t="str">
        <f>IF(AO18&lt;=4,"Bajo",IF(AO18&lt;=8,"Medio",IF(AO18&lt;=20,"Alto",IF(AO18&lt;=40,"Muy Alto",IF(AO18&lt;=40,"Muy Alto")))))</f>
        <v>Medio</v>
      </c>
      <c r="AQ18" s="57">
        <v>10</v>
      </c>
      <c r="AR18" s="57">
        <f>AO18*AQ18</f>
        <v>60</v>
      </c>
      <c r="AS18" s="60" t="str">
        <f>IF(AR18&lt;=20,"IV",IF(AR18&lt;=120,"III",IF(AR18&lt;=500,"II",IF(AR18&lt;=4000,"I",IF(AR18=4000,"I")))))</f>
        <v>III</v>
      </c>
      <c r="AT18" s="61" t="str">
        <f>IF(AR18&lt;40,"Aceptable",IF(AR18&lt;=120,"Mejorable",IF(AR18&lt;=500,"No Aceptable o Aceptable con control específico  ",IF(AR18&lt;=4000,"No Aceptable",IF(AR18=4000,"No Aceptable")))))</f>
        <v>Mejorable</v>
      </c>
      <c r="AU18" s="61" t="str">
        <f>IF(AR18&lt;=20,"No reqiere intervevir",IF(AR18&lt;=120,"Mejorar control existente",IF(AR18&lt;=500,"Adoptar medidas de control  ",IF(AR18&lt;=4000,"Corecion urgente",IF(AR18=4000,"Corecion urgente urgente")))))</f>
        <v>Mejorar control existente</v>
      </c>
    </row>
    <row r="19" spans="1:47" ht="409.5" hidden="1" x14ac:dyDescent="0.2">
      <c r="A19" s="205" t="s">
        <v>492</v>
      </c>
      <c r="B19" s="280"/>
      <c r="C19" s="283"/>
      <c r="D19" s="202" t="s">
        <v>63</v>
      </c>
      <c r="E19" s="205" t="s">
        <v>60</v>
      </c>
      <c r="F19" s="51" t="s">
        <v>364</v>
      </c>
      <c r="G19" s="52" t="s">
        <v>359</v>
      </c>
      <c r="H19" s="52" t="s">
        <v>424</v>
      </c>
      <c r="I19" s="52">
        <v>1</v>
      </c>
      <c r="J19" s="53">
        <v>0</v>
      </c>
      <c r="K19" s="53">
        <v>0</v>
      </c>
      <c r="L19" s="54">
        <f>SUM(I19:K19)</f>
        <v>1</v>
      </c>
      <c r="M19" s="55" t="s">
        <v>65</v>
      </c>
      <c r="N19" s="52" t="s">
        <v>64</v>
      </c>
      <c r="O19" s="52" t="s">
        <v>64</v>
      </c>
      <c r="P19" s="56" t="s">
        <v>504</v>
      </c>
      <c r="Q19" s="57">
        <v>2</v>
      </c>
      <c r="R19" s="57">
        <v>2</v>
      </c>
      <c r="S19" s="203">
        <f>Q19*R19</f>
        <v>4</v>
      </c>
      <c r="T19" s="59" t="str">
        <f>IF(S19&lt;=4,"Bajo",IF(S19&lt;=8,"Medio",IF(S19&lt;=20,"Alto",IF(S19&lt;=40,"Muy Alto",IF(S19&lt;=40,"Muy Alto")))))</f>
        <v>Bajo</v>
      </c>
      <c r="U19" s="57">
        <v>25</v>
      </c>
      <c r="V19" s="57">
        <f>S19*U19</f>
        <v>100</v>
      </c>
      <c r="W19" s="60" t="str">
        <f t="shared" si="4"/>
        <v>III</v>
      </c>
      <c r="X19" s="61" t="str">
        <f>IF(V19&lt;40,"Aceptable",IF(V19&lt;=120,"Mejorable",IF(V19&lt;=500,"No Aceptable o Aceptable con control específico  ",IF(V19&lt;=4000,"No Aceptable",IF(V19=4000,"No Aceptable")))))</f>
        <v>Mejorable</v>
      </c>
      <c r="Y19" s="61" t="str">
        <f>IF(V19&lt;=20,"No reqiere intervevir",IF(V19&lt;=120,"Mejorar control existente",IF(V19&lt;=500,"Adoptar medidas de control  ",IF(V19&lt;=4000,"Corecion urgente",IF(V19=4000,"Corecion urgente urgente")))))</f>
        <v>Mejorar control existente</v>
      </c>
      <c r="Z19" s="56" t="s">
        <v>64</v>
      </c>
      <c r="AA19" s="56" t="s">
        <v>451</v>
      </c>
      <c r="AB19" s="56" t="s">
        <v>64</v>
      </c>
      <c r="AC19" s="56"/>
      <c r="AD19" s="56" t="s">
        <v>64</v>
      </c>
      <c r="AE19" s="56"/>
      <c r="AF19" s="56" t="s">
        <v>507</v>
      </c>
      <c r="AG19" s="56"/>
      <c r="AH19" s="56" t="s">
        <v>64</v>
      </c>
      <c r="AI19" s="56"/>
      <c r="AJ19" s="62" t="s">
        <v>451</v>
      </c>
      <c r="AK19" s="64"/>
      <c r="AL19" s="64"/>
      <c r="AM19" s="57">
        <v>2</v>
      </c>
      <c r="AN19" s="57">
        <v>3</v>
      </c>
      <c r="AO19" s="203">
        <f>AM19*AN19</f>
        <v>6</v>
      </c>
      <c r="AP19" s="59" t="str">
        <f>IF(AO19&lt;=4,"Bajo",IF(AO19&lt;=8,"Medio",IF(AO19&lt;=20,"Alto",IF(AO19&lt;=40,"Muy Alto",IF(AO19&lt;=40,"Muy Alto")))))</f>
        <v>Medio</v>
      </c>
      <c r="AQ19" s="57">
        <v>25</v>
      </c>
      <c r="AR19" s="57">
        <f>AO19*AQ19</f>
        <v>150</v>
      </c>
      <c r="AS19" s="60" t="str">
        <f>IF(AR19&lt;=20,"IV",IF(AR19&lt;=120,"III",IF(AR19&lt;=500,"II",IF(AR19&lt;=4000,"I",IF(AR19=4000,"I")))))</f>
        <v>II</v>
      </c>
      <c r="AT19" s="61" t="str">
        <f>IF(AR19&lt;40,"Aceptable",IF(AR19&lt;=120,"Mejorable",IF(AR19&lt;=500,"No Aceptable o Aceptable con control específico  ",IF(AR19&lt;=4000,"No Aceptable",IF(AR19=4000,"No Aceptable")))))</f>
        <v xml:space="preserve">No Aceptable o Aceptable con control específico  </v>
      </c>
      <c r="AU19" s="61" t="str">
        <f>IF(AR19&lt;=20,"No reqiere intervevir",IF(AR19&lt;=120,"Mejorar control existente",IF(AR19&lt;=500,"Adoptar medidas de control  ",IF(AR19&lt;=4000,"Corecion urgente",IF(AR19=4000,"Corecion urgente urgente")))))</f>
        <v xml:space="preserve">Adoptar medidas de control  </v>
      </c>
    </row>
    <row r="20" spans="1:47" ht="409.5" hidden="1" x14ac:dyDescent="0.2">
      <c r="A20" s="205" t="s">
        <v>492</v>
      </c>
      <c r="B20" s="280"/>
      <c r="C20" s="283"/>
      <c r="D20" s="202" t="s">
        <v>63</v>
      </c>
      <c r="E20" s="205" t="s">
        <v>60</v>
      </c>
      <c r="F20" s="51" t="s">
        <v>29</v>
      </c>
      <c r="G20" s="52" t="s">
        <v>505</v>
      </c>
      <c r="H20" s="52" t="s">
        <v>424</v>
      </c>
      <c r="I20" s="52">
        <v>1</v>
      </c>
      <c r="J20" s="53">
        <v>0</v>
      </c>
      <c r="K20" s="53">
        <v>0</v>
      </c>
      <c r="L20" s="54">
        <f t="shared" si="0"/>
        <v>1</v>
      </c>
      <c r="M20" s="55" t="s">
        <v>70</v>
      </c>
      <c r="N20" s="52" t="s">
        <v>64</v>
      </c>
      <c r="O20" s="52" t="s">
        <v>64</v>
      </c>
      <c r="P20" s="56" t="s">
        <v>504</v>
      </c>
      <c r="Q20" s="57">
        <v>2</v>
      </c>
      <c r="R20" s="57">
        <v>3</v>
      </c>
      <c r="S20" s="203">
        <f t="shared" si="1"/>
        <v>6</v>
      </c>
      <c r="T20" s="59" t="str">
        <f t="shared" si="2"/>
        <v>Medio</v>
      </c>
      <c r="U20" s="57">
        <v>25</v>
      </c>
      <c r="V20" s="57">
        <f t="shared" si="3"/>
        <v>150</v>
      </c>
      <c r="W20" s="60" t="str">
        <f t="shared" si="4"/>
        <v>II</v>
      </c>
      <c r="X20" s="61" t="str">
        <f t="shared" si="5"/>
        <v xml:space="preserve">No Aceptable o Aceptable con control específico  </v>
      </c>
      <c r="Y20" s="61" t="str">
        <f t="shared" si="6"/>
        <v xml:space="preserve">Adoptar medidas de control  </v>
      </c>
      <c r="Z20" s="56" t="s">
        <v>64</v>
      </c>
      <c r="AA20" s="56" t="s">
        <v>451</v>
      </c>
      <c r="AB20" s="56" t="s">
        <v>64</v>
      </c>
      <c r="AC20" s="56"/>
      <c r="AD20" s="56" t="s">
        <v>64</v>
      </c>
      <c r="AE20" s="56"/>
      <c r="AF20" s="56" t="s">
        <v>507</v>
      </c>
      <c r="AG20" s="56"/>
      <c r="AH20" s="56" t="s">
        <v>64</v>
      </c>
      <c r="AI20" s="56"/>
      <c r="AJ20" s="62" t="s">
        <v>451</v>
      </c>
      <c r="AK20" s="64"/>
      <c r="AL20" s="64"/>
      <c r="AM20" s="57">
        <v>2</v>
      </c>
      <c r="AN20" s="57">
        <v>3</v>
      </c>
      <c r="AO20" s="203">
        <f t="shared" si="7"/>
        <v>6</v>
      </c>
      <c r="AP20" s="59" t="str">
        <f t="shared" si="8"/>
        <v>Medio</v>
      </c>
      <c r="AQ20" s="57">
        <v>25</v>
      </c>
      <c r="AR20" s="57">
        <f t="shared" si="9"/>
        <v>150</v>
      </c>
      <c r="AS20" s="60" t="str">
        <f t="shared" si="10"/>
        <v>II</v>
      </c>
      <c r="AT20" s="61" t="str">
        <f t="shared" si="11"/>
        <v xml:space="preserve">No Aceptable o Aceptable con control específico  </v>
      </c>
      <c r="AU20" s="61" t="str">
        <f t="shared" si="12"/>
        <v xml:space="preserve">Adoptar medidas de control  </v>
      </c>
    </row>
    <row r="21" spans="1:47" ht="409.5" hidden="1" x14ac:dyDescent="0.2">
      <c r="A21" s="205" t="s">
        <v>492</v>
      </c>
      <c r="B21" s="280"/>
      <c r="C21" s="283"/>
      <c r="D21" s="202" t="s">
        <v>63</v>
      </c>
      <c r="E21" s="205" t="s">
        <v>60</v>
      </c>
      <c r="F21" s="51" t="s">
        <v>47</v>
      </c>
      <c r="G21" s="52" t="s">
        <v>506</v>
      </c>
      <c r="H21" s="52" t="s">
        <v>424</v>
      </c>
      <c r="I21" s="52">
        <v>1</v>
      </c>
      <c r="J21" s="53">
        <v>0</v>
      </c>
      <c r="K21" s="53">
        <v>0</v>
      </c>
      <c r="L21" s="54">
        <f>SUM(I21:K21)</f>
        <v>1</v>
      </c>
      <c r="M21" s="55" t="s">
        <v>69</v>
      </c>
      <c r="N21" s="52" t="s">
        <v>64</v>
      </c>
      <c r="O21" s="52" t="s">
        <v>64</v>
      </c>
      <c r="P21" s="56" t="s">
        <v>504</v>
      </c>
      <c r="Q21" s="57">
        <v>2</v>
      </c>
      <c r="R21" s="57">
        <v>2</v>
      </c>
      <c r="S21" s="203">
        <f>Q21*R21</f>
        <v>4</v>
      </c>
      <c r="T21" s="59" t="str">
        <f>IF(S21&lt;=4,"Bajo",IF(S21&lt;=8,"Medio",IF(S21&lt;=20,"Alto",IF(S21&lt;=40,"Muy Alto",IF(S21&lt;=40,"Muy Alto")))))</f>
        <v>Bajo</v>
      </c>
      <c r="U21" s="57">
        <v>25</v>
      </c>
      <c r="V21" s="57">
        <f>S21*U21</f>
        <v>100</v>
      </c>
      <c r="W21" s="60" t="str">
        <f t="shared" si="4"/>
        <v>III</v>
      </c>
      <c r="X21" s="61" t="str">
        <f>IF(V21&lt;40,"Aceptable",IF(V21&lt;=120,"Mejorable",IF(V21&lt;=500,"No Aceptable o Aceptable con control específico  ",IF(V21&lt;=4000,"No Aceptable",IF(V21=4000,"No Aceptable")))))</f>
        <v>Mejorable</v>
      </c>
      <c r="Y21" s="61" t="str">
        <f>IF(V21&lt;=20,"No reqiere intervevir",IF(V21&lt;=120,"Mejorar control existente",IF(V21&lt;=500,"Adoptar medidas de control  ",IF(V21&lt;=4000,"Corecion urgente",IF(V21=4000,"Corecion urgente urgente")))))</f>
        <v>Mejorar control existente</v>
      </c>
      <c r="Z21" s="56" t="s">
        <v>64</v>
      </c>
      <c r="AA21" s="56" t="s">
        <v>451</v>
      </c>
      <c r="AB21" s="56" t="s">
        <v>64</v>
      </c>
      <c r="AC21" s="56"/>
      <c r="AD21" s="56" t="s">
        <v>64</v>
      </c>
      <c r="AE21" s="56"/>
      <c r="AF21" s="56" t="s">
        <v>507</v>
      </c>
      <c r="AG21" s="56"/>
      <c r="AH21" s="56" t="s">
        <v>64</v>
      </c>
      <c r="AI21" s="56"/>
      <c r="AJ21" s="62" t="s">
        <v>451</v>
      </c>
      <c r="AK21" s="64"/>
      <c r="AL21" s="64"/>
      <c r="AM21" s="57">
        <v>2</v>
      </c>
      <c r="AN21" s="57">
        <v>3</v>
      </c>
      <c r="AO21" s="203">
        <f>AM21*AN21</f>
        <v>6</v>
      </c>
      <c r="AP21" s="59" t="str">
        <f>IF(AO21&lt;=4,"Bajo",IF(AO21&lt;=8,"Medio",IF(AO21&lt;=20,"Alto",IF(AO21&lt;=40,"Muy Alto",IF(AO21&lt;=40,"Muy Alto")))))</f>
        <v>Medio</v>
      </c>
      <c r="AQ21" s="57">
        <v>25</v>
      </c>
      <c r="AR21" s="57">
        <f>AO21*AQ21</f>
        <v>150</v>
      </c>
      <c r="AS21" s="60" t="str">
        <f>IF(AR21&lt;=20,"IV",IF(AR21&lt;=120,"III",IF(AR21&lt;=500,"II",IF(AR21&lt;=4000,"I",IF(AR21=4000,"I")))))</f>
        <v>II</v>
      </c>
      <c r="AT21" s="61" t="str">
        <f>IF(AR21&lt;40,"Aceptable",IF(AR21&lt;=120,"Mejorable",IF(AR21&lt;=500,"No Aceptable o Aceptable con control específico  ",IF(AR21&lt;=4000,"No Aceptable",IF(AR21=4000,"No Aceptable")))))</f>
        <v xml:space="preserve">No Aceptable o Aceptable con control específico  </v>
      </c>
      <c r="AU21" s="61" t="str">
        <f>IF(AR21&lt;=20,"No reqiere intervevir",IF(AR21&lt;=120,"Mejorar control existente",IF(AR21&lt;=500,"Adoptar medidas de control  ",IF(AR21&lt;=4000,"Corecion urgente",IF(AR21=4000,"Corecion urgente urgente")))))</f>
        <v xml:space="preserve">Adoptar medidas de control  </v>
      </c>
    </row>
    <row r="22" spans="1:47" ht="409.5" hidden="1" x14ac:dyDescent="0.2">
      <c r="A22" s="205" t="s">
        <v>492</v>
      </c>
      <c r="B22" s="280"/>
      <c r="C22" s="283"/>
      <c r="D22" s="202" t="s">
        <v>63</v>
      </c>
      <c r="E22" s="65" t="s">
        <v>61</v>
      </c>
      <c r="F22" s="51" t="s">
        <v>16</v>
      </c>
      <c r="G22" s="52" t="s">
        <v>473</v>
      </c>
      <c r="H22" s="52" t="s">
        <v>169</v>
      </c>
      <c r="I22" s="52">
        <v>1</v>
      </c>
      <c r="J22" s="53"/>
      <c r="K22" s="53"/>
      <c r="L22" s="54">
        <f t="shared" si="0"/>
        <v>1</v>
      </c>
      <c r="M22" s="55" t="s">
        <v>73</v>
      </c>
      <c r="N22" s="52" t="s">
        <v>64</v>
      </c>
      <c r="O22" s="52" t="s">
        <v>475</v>
      </c>
      <c r="P22" s="56" t="s">
        <v>531</v>
      </c>
      <c r="Q22" s="57">
        <v>2</v>
      </c>
      <c r="R22" s="57">
        <v>3</v>
      </c>
      <c r="S22" s="203">
        <f t="shared" si="1"/>
        <v>6</v>
      </c>
      <c r="T22" s="59" t="str">
        <f t="shared" si="2"/>
        <v>Medio</v>
      </c>
      <c r="U22" s="57">
        <v>25</v>
      </c>
      <c r="V22" s="57">
        <f t="shared" si="3"/>
        <v>150</v>
      </c>
      <c r="W22" s="60" t="str">
        <f t="shared" si="4"/>
        <v>II</v>
      </c>
      <c r="X22" s="61" t="str">
        <f t="shared" si="5"/>
        <v xml:space="preserve">No Aceptable o Aceptable con control específico  </v>
      </c>
      <c r="Y22" s="61" t="str">
        <f t="shared" si="6"/>
        <v xml:space="preserve">Adoptar medidas de control  </v>
      </c>
      <c r="Z22" s="56" t="s">
        <v>64</v>
      </c>
      <c r="AA22" s="56" t="s">
        <v>451</v>
      </c>
      <c r="AB22" s="56" t="s">
        <v>64</v>
      </c>
      <c r="AC22" s="56"/>
      <c r="AD22" s="56" t="s">
        <v>64</v>
      </c>
      <c r="AE22" s="56"/>
      <c r="AF22" s="56" t="s">
        <v>474</v>
      </c>
      <c r="AG22" s="56"/>
      <c r="AH22" s="56" t="s">
        <v>64</v>
      </c>
      <c r="AI22" s="56"/>
      <c r="AJ22" s="62" t="s">
        <v>451</v>
      </c>
      <c r="AK22" s="64"/>
      <c r="AL22" s="64"/>
      <c r="AM22" s="57">
        <v>2</v>
      </c>
      <c r="AN22" s="57">
        <v>3</v>
      </c>
      <c r="AO22" s="203">
        <f t="shared" si="7"/>
        <v>6</v>
      </c>
      <c r="AP22" s="59" t="str">
        <f t="shared" si="8"/>
        <v>Medio</v>
      </c>
      <c r="AQ22" s="57">
        <v>25</v>
      </c>
      <c r="AR22" s="57">
        <f t="shared" si="9"/>
        <v>150</v>
      </c>
      <c r="AS22" s="60" t="str">
        <f t="shared" si="10"/>
        <v>II</v>
      </c>
      <c r="AT22" s="61" t="str">
        <f t="shared" si="11"/>
        <v xml:space="preserve">No Aceptable o Aceptable con control específico  </v>
      </c>
      <c r="AU22" s="61" t="str">
        <f t="shared" si="12"/>
        <v xml:space="preserve">Adoptar medidas de control  </v>
      </c>
    </row>
    <row r="23" spans="1:47" ht="224.25" hidden="1" x14ac:dyDescent="0.2">
      <c r="A23" s="205" t="s">
        <v>492</v>
      </c>
      <c r="B23" s="280"/>
      <c r="C23" s="283"/>
      <c r="D23" s="202" t="s">
        <v>63</v>
      </c>
      <c r="E23" s="205" t="s">
        <v>62</v>
      </c>
      <c r="F23" s="51" t="s">
        <v>17</v>
      </c>
      <c r="G23" s="52" t="s">
        <v>440</v>
      </c>
      <c r="H23" s="52" t="s">
        <v>186</v>
      </c>
      <c r="I23" s="52">
        <v>1</v>
      </c>
      <c r="J23" s="53"/>
      <c r="K23" s="53"/>
      <c r="L23" s="54">
        <f t="shared" si="0"/>
        <v>1</v>
      </c>
      <c r="M23" s="55" t="s">
        <v>68</v>
      </c>
      <c r="N23" s="52" t="s">
        <v>64</v>
      </c>
      <c r="O23" s="52" t="s">
        <v>64</v>
      </c>
      <c r="P23" s="56" t="s">
        <v>64</v>
      </c>
      <c r="Q23" s="57">
        <v>2</v>
      </c>
      <c r="R23" s="57">
        <v>3</v>
      </c>
      <c r="S23" s="203">
        <f t="shared" si="1"/>
        <v>6</v>
      </c>
      <c r="T23" s="59" t="str">
        <f t="shared" si="2"/>
        <v>Medio</v>
      </c>
      <c r="U23" s="57">
        <v>10</v>
      </c>
      <c r="V23" s="57">
        <f t="shared" si="3"/>
        <v>60</v>
      </c>
      <c r="W23" s="60" t="str">
        <f t="shared" si="4"/>
        <v>III</v>
      </c>
      <c r="X23" s="61" t="str">
        <f t="shared" si="5"/>
        <v>Mejorable</v>
      </c>
      <c r="Y23" s="61" t="str">
        <f t="shared" si="6"/>
        <v>Mejorar control existente</v>
      </c>
      <c r="Z23" s="56" t="s">
        <v>64</v>
      </c>
      <c r="AA23" s="56"/>
      <c r="AB23" s="56" t="s">
        <v>64</v>
      </c>
      <c r="AC23" s="56"/>
      <c r="AD23" s="56" t="s">
        <v>64</v>
      </c>
      <c r="AE23" s="56"/>
      <c r="AF23" s="56" t="s">
        <v>476</v>
      </c>
      <c r="AG23" s="56"/>
      <c r="AH23" s="56" t="s">
        <v>64</v>
      </c>
      <c r="AI23" s="56"/>
      <c r="AJ23" s="62" t="s">
        <v>451</v>
      </c>
      <c r="AK23" s="64"/>
      <c r="AL23" s="64"/>
      <c r="AM23" s="57">
        <v>2</v>
      </c>
      <c r="AN23" s="57">
        <v>3</v>
      </c>
      <c r="AO23" s="203">
        <f t="shared" si="7"/>
        <v>6</v>
      </c>
      <c r="AP23" s="59" t="str">
        <f t="shared" si="8"/>
        <v>Medio</v>
      </c>
      <c r="AQ23" s="57">
        <v>25</v>
      </c>
      <c r="AR23" s="57">
        <f t="shared" si="9"/>
        <v>150</v>
      </c>
      <c r="AS23" s="60" t="str">
        <f t="shared" si="10"/>
        <v>II</v>
      </c>
      <c r="AT23" s="61" t="str">
        <f t="shared" si="11"/>
        <v xml:space="preserve">No Aceptable o Aceptable con control específico  </v>
      </c>
      <c r="AU23" s="61" t="str">
        <f t="shared" si="12"/>
        <v xml:space="preserve">Adoptar medidas de control  </v>
      </c>
    </row>
    <row r="24" spans="1:47" ht="409.5" hidden="1" x14ac:dyDescent="0.2">
      <c r="A24" s="205" t="s">
        <v>492</v>
      </c>
      <c r="B24" s="280"/>
      <c r="C24" s="283"/>
      <c r="D24" s="202" t="s">
        <v>63</v>
      </c>
      <c r="E24" s="205" t="s">
        <v>62</v>
      </c>
      <c r="F24" s="51" t="s">
        <v>31</v>
      </c>
      <c r="G24" s="52" t="s">
        <v>368</v>
      </c>
      <c r="H24" s="52" t="s">
        <v>179</v>
      </c>
      <c r="I24" s="52">
        <v>1</v>
      </c>
      <c r="J24" s="67"/>
      <c r="K24" s="67"/>
      <c r="L24" s="54">
        <f t="shared" si="0"/>
        <v>1</v>
      </c>
      <c r="M24" s="55" t="s">
        <v>70</v>
      </c>
      <c r="N24" s="56" t="s">
        <v>64</v>
      </c>
      <c r="O24" s="56" t="s">
        <v>508</v>
      </c>
      <c r="P24" s="56" t="s">
        <v>64</v>
      </c>
      <c r="Q24" s="57">
        <v>2</v>
      </c>
      <c r="R24" s="57">
        <v>2</v>
      </c>
      <c r="S24" s="203">
        <f t="shared" si="1"/>
        <v>4</v>
      </c>
      <c r="T24" s="59" t="str">
        <f t="shared" si="2"/>
        <v>Bajo</v>
      </c>
      <c r="U24" s="57">
        <v>25</v>
      </c>
      <c r="V24" s="57">
        <f t="shared" si="3"/>
        <v>100</v>
      </c>
      <c r="W24" s="60" t="str">
        <f t="shared" si="4"/>
        <v>III</v>
      </c>
      <c r="X24" s="61" t="str">
        <f t="shared" si="5"/>
        <v>Mejorable</v>
      </c>
      <c r="Y24" s="61" t="str">
        <f t="shared" si="6"/>
        <v>Mejorar control existente</v>
      </c>
      <c r="Z24" s="56" t="s">
        <v>64</v>
      </c>
      <c r="AA24" s="56"/>
      <c r="AB24" s="56" t="s">
        <v>64</v>
      </c>
      <c r="AC24" s="56"/>
      <c r="AD24" s="56" t="s">
        <v>538</v>
      </c>
      <c r="AE24" s="56"/>
      <c r="AF24" s="56" t="s">
        <v>537</v>
      </c>
      <c r="AG24" s="56"/>
      <c r="AH24" s="56" t="s">
        <v>64</v>
      </c>
      <c r="AI24" s="56"/>
      <c r="AJ24" s="62" t="s">
        <v>451</v>
      </c>
      <c r="AK24" s="64"/>
      <c r="AL24" s="64"/>
      <c r="AM24" s="57">
        <v>2</v>
      </c>
      <c r="AN24" s="57">
        <v>2</v>
      </c>
      <c r="AO24" s="203">
        <f t="shared" si="7"/>
        <v>4</v>
      </c>
      <c r="AP24" s="59" t="str">
        <f t="shared" si="8"/>
        <v>Bajo</v>
      </c>
      <c r="AQ24" s="57">
        <v>25</v>
      </c>
      <c r="AR24" s="57">
        <f t="shared" si="9"/>
        <v>100</v>
      </c>
      <c r="AS24" s="60" t="str">
        <f t="shared" si="10"/>
        <v>III</v>
      </c>
      <c r="AT24" s="61" t="str">
        <f t="shared" si="11"/>
        <v>Mejorable</v>
      </c>
      <c r="AU24" s="61" t="str">
        <f t="shared" si="12"/>
        <v>Mejorar control existente</v>
      </c>
    </row>
    <row r="25" spans="1:47" ht="409.5" hidden="1" x14ac:dyDescent="0.2">
      <c r="A25" s="205" t="s">
        <v>492</v>
      </c>
      <c r="B25" s="280"/>
      <c r="C25" s="283"/>
      <c r="D25" s="284" t="s">
        <v>63</v>
      </c>
      <c r="E25" s="205" t="s">
        <v>62</v>
      </c>
      <c r="F25" s="51" t="s">
        <v>24</v>
      </c>
      <c r="G25" s="52" t="s">
        <v>356</v>
      </c>
      <c r="H25" s="52" t="s">
        <v>350</v>
      </c>
      <c r="I25" s="52">
        <v>1</v>
      </c>
      <c r="J25" s="67"/>
      <c r="K25" s="67"/>
      <c r="L25" s="54">
        <f t="shared" si="0"/>
        <v>1</v>
      </c>
      <c r="M25" s="55" t="s">
        <v>68</v>
      </c>
      <c r="N25" s="56" t="s">
        <v>477</v>
      </c>
      <c r="O25" s="56" t="s">
        <v>64</v>
      </c>
      <c r="P25" s="56" t="s">
        <v>64</v>
      </c>
      <c r="Q25" s="57">
        <v>2</v>
      </c>
      <c r="R25" s="57">
        <v>2</v>
      </c>
      <c r="S25" s="203">
        <f t="shared" si="1"/>
        <v>4</v>
      </c>
      <c r="T25" s="59" t="str">
        <f t="shared" si="2"/>
        <v>Bajo</v>
      </c>
      <c r="U25" s="57">
        <v>25</v>
      </c>
      <c r="V25" s="57">
        <f t="shared" si="3"/>
        <v>100</v>
      </c>
      <c r="W25" s="60" t="str">
        <f t="shared" si="4"/>
        <v>III</v>
      </c>
      <c r="X25" s="61" t="str">
        <f t="shared" si="5"/>
        <v>Mejorable</v>
      </c>
      <c r="Y25" s="61" t="str">
        <f t="shared" si="6"/>
        <v>Mejorar control existente</v>
      </c>
      <c r="Z25" s="56" t="s">
        <v>64</v>
      </c>
      <c r="AA25" s="56" t="s">
        <v>451</v>
      </c>
      <c r="AB25" s="56" t="s">
        <v>64</v>
      </c>
      <c r="AC25" s="56"/>
      <c r="AD25" s="56" t="s">
        <v>534</v>
      </c>
      <c r="AE25" s="56"/>
      <c r="AF25" s="56" t="s">
        <v>535</v>
      </c>
      <c r="AG25" s="56"/>
      <c r="AH25" s="56" t="s">
        <v>64</v>
      </c>
      <c r="AI25" s="56"/>
      <c r="AJ25" s="64"/>
      <c r="AK25" s="64"/>
      <c r="AL25" s="64"/>
      <c r="AM25" s="57">
        <v>2</v>
      </c>
      <c r="AN25" s="57">
        <v>2</v>
      </c>
      <c r="AO25" s="203">
        <f t="shared" si="7"/>
        <v>4</v>
      </c>
      <c r="AP25" s="59" t="str">
        <f t="shared" si="8"/>
        <v>Bajo</v>
      </c>
      <c r="AQ25" s="57">
        <v>25</v>
      </c>
      <c r="AR25" s="57">
        <f t="shared" si="9"/>
        <v>100</v>
      </c>
      <c r="AS25" s="60" t="str">
        <f t="shared" si="10"/>
        <v>III</v>
      </c>
      <c r="AT25" s="61" t="str">
        <f t="shared" si="11"/>
        <v>Mejorable</v>
      </c>
      <c r="AU25" s="61" t="str">
        <f t="shared" si="12"/>
        <v>Mejorar control existente</v>
      </c>
    </row>
    <row r="26" spans="1:47" ht="409.5" hidden="1" x14ac:dyDescent="0.2">
      <c r="A26" s="205" t="s">
        <v>492</v>
      </c>
      <c r="B26" s="280"/>
      <c r="C26" s="283"/>
      <c r="D26" s="284"/>
      <c r="E26" s="205" t="s">
        <v>62</v>
      </c>
      <c r="F26" s="51" t="s">
        <v>38</v>
      </c>
      <c r="G26" s="52" t="s">
        <v>423</v>
      </c>
      <c r="H26" s="52" t="s">
        <v>355</v>
      </c>
      <c r="I26" s="52">
        <v>1</v>
      </c>
      <c r="J26" s="67"/>
      <c r="K26" s="67"/>
      <c r="L26" s="54">
        <f t="shared" si="0"/>
        <v>1</v>
      </c>
      <c r="M26" s="55" t="s">
        <v>65</v>
      </c>
      <c r="N26" s="56" t="s">
        <v>477</v>
      </c>
      <c r="O26" s="56" t="s">
        <v>479</v>
      </c>
      <c r="P26" s="56" t="s">
        <v>478</v>
      </c>
      <c r="Q26" s="57">
        <v>2</v>
      </c>
      <c r="R26" s="57">
        <v>2</v>
      </c>
      <c r="S26" s="203">
        <f t="shared" si="1"/>
        <v>4</v>
      </c>
      <c r="T26" s="59" t="str">
        <f t="shared" si="2"/>
        <v>Bajo</v>
      </c>
      <c r="U26" s="57">
        <v>25</v>
      </c>
      <c r="V26" s="57">
        <f t="shared" si="3"/>
        <v>100</v>
      </c>
      <c r="W26" s="60" t="str">
        <f t="shared" si="4"/>
        <v>III</v>
      </c>
      <c r="X26" s="61" t="str">
        <f t="shared" si="5"/>
        <v>Mejorable</v>
      </c>
      <c r="Y26" s="61" t="str">
        <f t="shared" si="6"/>
        <v>Mejorar control existente</v>
      </c>
      <c r="Z26" s="56" t="s">
        <v>64</v>
      </c>
      <c r="AA26" s="56"/>
      <c r="AB26" s="56" t="s">
        <v>64</v>
      </c>
      <c r="AC26" s="56"/>
      <c r="AD26" s="56" t="s">
        <v>64</v>
      </c>
      <c r="AE26" s="56"/>
      <c r="AF26" s="56" t="s">
        <v>480</v>
      </c>
      <c r="AG26" s="56"/>
      <c r="AH26" s="56" t="s">
        <v>64</v>
      </c>
      <c r="AI26" s="56"/>
      <c r="AJ26" s="64"/>
      <c r="AK26" s="64"/>
      <c r="AL26" s="64"/>
      <c r="AM26" s="57">
        <v>2</v>
      </c>
      <c r="AN26" s="57">
        <v>2</v>
      </c>
      <c r="AO26" s="203">
        <f t="shared" si="7"/>
        <v>4</v>
      </c>
      <c r="AP26" s="59" t="str">
        <f t="shared" si="8"/>
        <v>Bajo</v>
      </c>
      <c r="AQ26" s="57">
        <v>25</v>
      </c>
      <c r="AR26" s="57">
        <f t="shared" si="9"/>
        <v>100</v>
      </c>
      <c r="AS26" s="60" t="str">
        <f t="shared" si="10"/>
        <v>III</v>
      </c>
      <c r="AT26" s="61" t="str">
        <f t="shared" si="11"/>
        <v>Mejorable</v>
      </c>
      <c r="AU26" s="61" t="str">
        <f t="shared" si="12"/>
        <v>Mejorar control existente</v>
      </c>
    </row>
    <row r="27" spans="1:47" ht="189.75" hidden="1" x14ac:dyDescent="0.2">
      <c r="A27" s="205" t="s">
        <v>492</v>
      </c>
      <c r="B27" s="280"/>
      <c r="C27" s="283"/>
      <c r="D27" s="284"/>
      <c r="E27" s="205" t="s">
        <v>62</v>
      </c>
      <c r="F27" s="51" t="s">
        <v>48</v>
      </c>
      <c r="G27" s="52" t="s">
        <v>357</v>
      </c>
      <c r="H27" s="52" t="s">
        <v>187</v>
      </c>
      <c r="I27" s="52">
        <v>1</v>
      </c>
      <c r="J27" s="67">
        <v>0</v>
      </c>
      <c r="K27" s="67">
        <v>0</v>
      </c>
      <c r="L27" s="54">
        <f t="shared" si="0"/>
        <v>1</v>
      </c>
      <c r="M27" s="55" t="s">
        <v>75</v>
      </c>
      <c r="N27" s="56" t="s">
        <v>64</v>
      </c>
      <c r="O27" s="56" t="s">
        <v>509</v>
      </c>
      <c r="P27" s="56" t="s">
        <v>64</v>
      </c>
      <c r="Q27" s="57">
        <v>2</v>
      </c>
      <c r="R27" s="57">
        <v>3</v>
      </c>
      <c r="S27" s="203">
        <f t="shared" si="1"/>
        <v>6</v>
      </c>
      <c r="T27" s="59" t="str">
        <f t="shared" si="2"/>
        <v>Medio</v>
      </c>
      <c r="U27" s="57">
        <v>25</v>
      </c>
      <c r="V27" s="57">
        <f t="shared" si="3"/>
        <v>150</v>
      </c>
      <c r="W27" s="60" t="str">
        <f t="shared" si="4"/>
        <v>II</v>
      </c>
      <c r="X27" s="61" t="str">
        <f t="shared" si="5"/>
        <v xml:space="preserve">No Aceptable o Aceptable con control específico  </v>
      </c>
      <c r="Y27" s="61" t="str">
        <f t="shared" si="6"/>
        <v xml:space="preserve">Adoptar medidas de control  </v>
      </c>
      <c r="Z27" s="56" t="s">
        <v>64</v>
      </c>
      <c r="AA27" s="56" t="s">
        <v>451</v>
      </c>
      <c r="AB27" s="56" t="s">
        <v>64</v>
      </c>
      <c r="AC27" s="56"/>
      <c r="AD27" s="56" t="s">
        <v>511</v>
      </c>
      <c r="AE27" s="56"/>
      <c r="AF27" s="56" t="s">
        <v>510</v>
      </c>
      <c r="AG27" s="56"/>
      <c r="AH27" s="56" t="s">
        <v>64</v>
      </c>
      <c r="AI27" s="56"/>
      <c r="AJ27" s="64"/>
      <c r="AK27" s="64"/>
      <c r="AL27" s="64"/>
      <c r="AM27" s="57">
        <v>2</v>
      </c>
      <c r="AN27" s="57">
        <v>3</v>
      </c>
      <c r="AO27" s="203">
        <f t="shared" si="7"/>
        <v>6</v>
      </c>
      <c r="AP27" s="59" t="str">
        <f t="shared" si="8"/>
        <v>Medio</v>
      </c>
      <c r="AQ27" s="57">
        <v>25</v>
      </c>
      <c r="AR27" s="57">
        <f t="shared" si="9"/>
        <v>150</v>
      </c>
      <c r="AS27" s="60" t="str">
        <f t="shared" si="10"/>
        <v>II</v>
      </c>
      <c r="AT27" s="61" t="str">
        <f t="shared" si="11"/>
        <v xml:space="preserve">No Aceptable o Aceptable con control específico  </v>
      </c>
      <c r="AU27" s="61" t="str">
        <f t="shared" si="12"/>
        <v xml:space="preserve">Adoptar medidas de control  </v>
      </c>
    </row>
    <row r="28" spans="1:47" ht="241.5" hidden="1" x14ac:dyDescent="0.2">
      <c r="A28" s="205" t="s">
        <v>492</v>
      </c>
      <c r="B28" s="280"/>
      <c r="C28" s="283"/>
      <c r="D28" s="202" t="s">
        <v>63</v>
      </c>
      <c r="E28" s="205" t="s">
        <v>62</v>
      </c>
      <c r="F28" s="51" t="s">
        <v>43</v>
      </c>
      <c r="G28" s="52" t="s">
        <v>512</v>
      </c>
      <c r="H28" s="52" t="s">
        <v>187</v>
      </c>
      <c r="I28" s="52">
        <v>1</v>
      </c>
      <c r="J28" s="67">
        <v>0</v>
      </c>
      <c r="K28" s="67">
        <v>0</v>
      </c>
      <c r="L28" s="54">
        <f>SUM(I28:K28)</f>
        <v>1</v>
      </c>
      <c r="M28" s="55" t="s">
        <v>69</v>
      </c>
      <c r="N28" s="56" t="s">
        <v>64</v>
      </c>
      <c r="O28" s="56" t="s">
        <v>64</v>
      </c>
      <c r="P28" s="56" t="s">
        <v>64</v>
      </c>
      <c r="Q28" s="57">
        <v>2</v>
      </c>
      <c r="R28" s="57">
        <v>3</v>
      </c>
      <c r="S28" s="203">
        <f t="shared" si="1"/>
        <v>6</v>
      </c>
      <c r="T28" s="59" t="str">
        <f t="shared" si="2"/>
        <v>Medio</v>
      </c>
      <c r="U28" s="57">
        <v>25</v>
      </c>
      <c r="V28" s="57">
        <f>S28*U28</f>
        <v>150</v>
      </c>
      <c r="W28" s="60" t="str">
        <f t="shared" si="4"/>
        <v>II</v>
      </c>
      <c r="X28" s="61" t="str">
        <f>IF(V28&lt;40,"Aceptable",IF(V28&lt;=120,"Mejorable",IF(V28&lt;=500,"No Aceptable o Aceptable con control específico  ",IF(V28&lt;=4000,"No Aceptable",IF(V28=4000,"No Aceptable")))))</f>
        <v xml:space="preserve">No Aceptable o Aceptable con control específico  </v>
      </c>
      <c r="Y28" s="61" t="str">
        <f>IF(V28&lt;=20,"No reqiere intervevir",IF(V28&lt;=120,"Mejorar control existente",IF(V28&lt;=500,"Adoptar medidas de control  ",IF(V28&lt;=4000,"Corecion urgente",IF(V28=4000,"Corecion urgente urgente")))))</f>
        <v xml:space="preserve">Adoptar medidas de control  </v>
      </c>
      <c r="Z28" s="56" t="s">
        <v>64</v>
      </c>
      <c r="AA28" s="56" t="s">
        <v>451</v>
      </c>
      <c r="AB28" s="56" t="s">
        <v>64</v>
      </c>
      <c r="AC28" s="56"/>
      <c r="AD28" s="56" t="s">
        <v>64</v>
      </c>
      <c r="AE28" s="56"/>
      <c r="AF28" s="56" t="s">
        <v>533</v>
      </c>
      <c r="AG28" s="56"/>
      <c r="AH28" s="56" t="s">
        <v>64</v>
      </c>
      <c r="AI28" s="56"/>
      <c r="AJ28" s="64"/>
      <c r="AK28" s="64"/>
      <c r="AL28" s="64"/>
      <c r="AM28" s="57">
        <v>2</v>
      </c>
      <c r="AN28" s="57">
        <v>3</v>
      </c>
      <c r="AO28" s="203">
        <f t="shared" si="7"/>
        <v>6</v>
      </c>
      <c r="AP28" s="59" t="str">
        <f t="shared" si="8"/>
        <v>Medio</v>
      </c>
      <c r="AQ28" s="57">
        <v>25</v>
      </c>
      <c r="AR28" s="57">
        <f t="shared" si="9"/>
        <v>150</v>
      </c>
      <c r="AS28" s="60" t="str">
        <f t="shared" si="10"/>
        <v>II</v>
      </c>
      <c r="AT28" s="61" t="str">
        <f t="shared" si="11"/>
        <v xml:space="preserve">No Aceptable o Aceptable con control específico  </v>
      </c>
      <c r="AU28" s="61" t="str">
        <f t="shared" si="12"/>
        <v xml:space="preserve">Adoptar medidas de control  </v>
      </c>
    </row>
    <row r="29" spans="1:47" ht="409.5" hidden="1" x14ac:dyDescent="0.2">
      <c r="A29" s="205" t="s">
        <v>492</v>
      </c>
      <c r="B29" s="281"/>
      <c r="C29" s="283"/>
      <c r="D29" s="202" t="s">
        <v>63</v>
      </c>
      <c r="E29" s="205" t="s">
        <v>66</v>
      </c>
      <c r="F29" s="51" t="s">
        <v>18</v>
      </c>
      <c r="G29" s="52" t="s">
        <v>147</v>
      </c>
      <c r="H29" s="52" t="s">
        <v>194</v>
      </c>
      <c r="I29" s="52">
        <v>1</v>
      </c>
      <c r="J29" s="67">
        <v>0</v>
      </c>
      <c r="K29" s="67">
        <v>0</v>
      </c>
      <c r="L29" s="54">
        <f t="shared" si="0"/>
        <v>1</v>
      </c>
      <c r="M29" s="55" t="s">
        <v>65</v>
      </c>
      <c r="N29" s="56" t="s">
        <v>64</v>
      </c>
      <c r="O29" s="56" t="s">
        <v>540</v>
      </c>
      <c r="P29" s="56" t="s">
        <v>478</v>
      </c>
      <c r="Q29" s="57">
        <v>2</v>
      </c>
      <c r="R29" s="57">
        <v>2</v>
      </c>
      <c r="S29" s="203">
        <f t="shared" si="1"/>
        <v>4</v>
      </c>
      <c r="T29" s="59" t="str">
        <f t="shared" si="2"/>
        <v>Bajo</v>
      </c>
      <c r="U29" s="57">
        <v>25</v>
      </c>
      <c r="V29" s="57">
        <f t="shared" si="3"/>
        <v>100</v>
      </c>
      <c r="W29" s="60" t="str">
        <f t="shared" si="4"/>
        <v>III</v>
      </c>
      <c r="X29" s="61" t="str">
        <f t="shared" si="5"/>
        <v>Mejorable</v>
      </c>
      <c r="Y29" s="61" t="str">
        <f t="shared" si="6"/>
        <v>Mejorar control existente</v>
      </c>
      <c r="Z29" s="56" t="s">
        <v>64</v>
      </c>
      <c r="AA29" s="56" t="s">
        <v>451</v>
      </c>
      <c r="AB29" s="56" t="s">
        <v>64</v>
      </c>
      <c r="AC29" s="56"/>
      <c r="AD29" s="56" t="s">
        <v>64</v>
      </c>
      <c r="AE29" s="56"/>
      <c r="AF29" s="68" t="s">
        <v>513</v>
      </c>
      <c r="AG29" s="56"/>
      <c r="AH29" s="56" t="s">
        <v>64</v>
      </c>
      <c r="AI29" s="56"/>
      <c r="AJ29" s="64"/>
      <c r="AK29" s="64"/>
      <c r="AL29" s="64"/>
      <c r="AM29" s="57">
        <v>2</v>
      </c>
      <c r="AN29" s="57">
        <v>2</v>
      </c>
      <c r="AO29" s="203">
        <f t="shared" si="7"/>
        <v>4</v>
      </c>
      <c r="AP29" s="59" t="str">
        <f t="shared" si="8"/>
        <v>Bajo</v>
      </c>
      <c r="AQ29" s="57">
        <v>25</v>
      </c>
      <c r="AR29" s="57">
        <f t="shared" si="9"/>
        <v>100</v>
      </c>
      <c r="AS29" s="60" t="str">
        <f t="shared" si="10"/>
        <v>III</v>
      </c>
      <c r="AT29" s="61" t="str">
        <f t="shared" si="11"/>
        <v>Mejorable</v>
      </c>
      <c r="AU29" s="61" t="str">
        <f t="shared" si="12"/>
        <v>Mejorar control existente</v>
      </c>
    </row>
    <row r="30" spans="1:47" ht="18" x14ac:dyDescent="0.2">
      <c r="A30" s="88"/>
      <c r="B30" s="89"/>
      <c r="C30" s="198"/>
      <c r="D30" s="89"/>
      <c r="E30" s="88"/>
      <c r="F30" s="91"/>
      <c r="G30" s="91"/>
      <c r="H30" s="91"/>
      <c r="I30" s="92"/>
      <c r="J30" s="92"/>
      <c r="K30" s="93"/>
      <c r="L30" s="94"/>
      <c r="M30" s="95"/>
      <c r="N30" s="91"/>
      <c r="O30" s="91"/>
      <c r="P30" s="91"/>
      <c r="Q30" s="96"/>
      <c r="R30" s="96"/>
      <c r="S30" s="96"/>
      <c r="T30" s="97"/>
      <c r="U30" s="96"/>
      <c r="V30" s="96"/>
      <c r="W30" s="98"/>
      <c r="X30" s="97"/>
      <c r="Y30" s="97"/>
      <c r="Z30" s="91"/>
      <c r="AA30" s="91"/>
      <c r="AB30" s="91"/>
      <c r="AC30" s="91"/>
      <c r="AD30" s="91"/>
      <c r="AE30" s="91"/>
      <c r="AF30" s="91"/>
      <c r="AG30" s="91"/>
      <c r="AH30" s="91"/>
      <c r="AI30" s="91"/>
      <c r="AJ30" s="99"/>
      <c r="AK30" s="94"/>
      <c r="AL30" s="94"/>
      <c r="AM30" s="96"/>
      <c r="AN30" s="96"/>
      <c r="AO30" s="96"/>
      <c r="AP30" s="97"/>
      <c r="AQ30" s="96"/>
      <c r="AR30" s="96"/>
      <c r="AS30" s="98"/>
      <c r="AT30" s="97"/>
      <c r="AU30" s="97"/>
    </row>
    <row r="31" spans="1:47" ht="409.5" x14ac:dyDescent="0.2">
      <c r="A31" s="205" t="s">
        <v>515</v>
      </c>
      <c r="B31" s="306" t="s">
        <v>514</v>
      </c>
      <c r="C31" s="283" t="s">
        <v>526</v>
      </c>
      <c r="D31" s="202" t="s">
        <v>63</v>
      </c>
      <c r="E31" s="205" t="s">
        <v>58</v>
      </c>
      <c r="F31" s="51" t="s">
        <v>363</v>
      </c>
      <c r="G31" s="52" t="s">
        <v>529</v>
      </c>
      <c r="H31" s="52" t="s">
        <v>360</v>
      </c>
      <c r="I31" s="52">
        <v>2</v>
      </c>
      <c r="J31" s="67">
        <v>0</v>
      </c>
      <c r="K31" s="67"/>
      <c r="L31" s="54">
        <f t="shared" ref="L31:L48" si="13">SUM(I31:K31)</f>
        <v>2</v>
      </c>
      <c r="M31" s="55" t="s">
        <v>72</v>
      </c>
      <c r="N31" s="56" t="s">
        <v>64</v>
      </c>
      <c r="O31" s="56" t="s">
        <v>64</v>
      </c>
      <c r="P31" s="56" t="s">
        <v>516</v>
      </c>
      <c r="Q31" s="57">
        <v>2</v>
      </c>
      <c r="R31" s="57">
        <v>3</v>
      </c>
      <c r="S31" s="203">
        <f t="shared" ref="S31:S40" si="14">Q31*R31</f>
        <v>6</v>
      </c>
      <c r="T31" s="59" t="str">
        <f t="shared" ref="T31:T40" si="15">IF(S31&lt;=4,"Bajo",IF(S31&lt;=8,"Medio",IF(S31&lt;=20,"Alto",IF(S31&lt;=40,"Muy Alto",IF(S31&lt;=40,"Muy Alto")))))</f>
        <v>Medio</v>
      </c>
      <c r="U31" s="57">
        <v>10</v>
      </c>
      <c r="V31" s="57">
        <f>S31*U31</f>
        <v>60</v>
      </c>
      <c r="W31" s="60" t="str">
        <f t="shared" ref="W31:W44" si="16">IF(V31&lt;=20,"IV",IF(V31&lt;=120,"III",IF(V31&lt;=500,"II",IF(V31&lt;=4000,"I",IF(V31=4000,"I")))))</f>
        <v>III</v>
      </c>
      <c r="X31" s="61" t="str">
        <f t="shared" ref="X31:X44" si="17">IF(V31&lt;40,"Aceptable",IF(V31&lt;=120,"Mejorable",IF(V31&lt;=500,"No Aceptable o Aceptable con control específico  ",IF(V31&lt;=4000,"No Aceptable",IF(V31=4000,"No Aceptable")))))</f>
        <v>Mejorable</v>
      </c>
      <c r="Y31" s="61" t="str">
        <f t="shared" ref="Y31:Y44" si="18">IF(V31&lt;=20,"No reqiere intervevir",IF(V31&lt;=120,"Mejorar control existente",IF(V31&lt;=500,"Adoptar medidas de control  ",IF(V31&lt;=4000,"Corecion urgente",IF(V31=4000,"Corecion urgente urgente")))))</f>
        <v>Mejorar control existente</v>
      </c>
      <c r="Z31" s="56" t="s">
        <v>64</v>
      </c>
      <c r="AA31" s="56" t="s">
        <v>451</v>
      </c>
      <c r="AB31" s="56" t="s">
        <v>64</v>
      </c>
      <c r="AC31" s="56"/>
      <c r="AD31" s="56" t="s">
        <v>64</v>
      </c>
      <c r="AE31" s="56"/>
      <c r="AF31" s="194" t="s">
        <v>530</v>
      </c>
      <c r="AG31" s="56"/>
      <c r="AH31" s="56" t="s">
        <v>518</v>
      </c>
      <c r="AI31" s="56"/>
      <c r="AJ31" s="64"/>
      <c r="AK31" s="64"/>
      <c r="AL31" s="64"/>
      <c r="AM31" s="57">
        <v>2</v>
      </c>
      <c r="AN31" s="57">
        <v>3</v>
      </c>
      <c r="AO31" s="203">
        <f t="shared" ref="AO31:AO48" si="19">AM31*AN31</f>
        <v>6</v>
      </c>
      <c r="AP31" s="59" t="str">
        <f t="shared" ref="AP31:AP48" si="20">IF(AO31&lt;=4,"Bajo",IF(AO31&lt;=8,"Medio",IF(AO31&lt;=20,"Alto",IF(AO31&lt;=40,"Muy Alto",IF(AO31&lt;=40,"Muy Alto")))))</f>
        <v>Medio</v>
      </c>
      <c r="AQ31" s="57">
        <v>10</v>
      </c>
      <c r="AR31" s="57">
        <f t="shared" ref="AR31:AR48" si="21">AO31*AQ31</f>
        <v>60</v>
      </c>
      <c r="AS31" s="60" t="str">
        <f t="shared" ref="AS31:AS48" si="22">IF(AR31&lt;=20,"IV",IF(AR31&lt;=120,"III",IF(AR31&lt;=500,"II",IF(AR31&lt;=4000,"I",IF(AR31=4000,"I")))))</f>
        <v>III</v>
      </c>
      <c r="AT31" s="61" t="str">
        <f t="shared" ref="AT31:AT48" si="23">IF(AR31&lt;40,"Aceptable",IF(AR31&lt;=120,"Mejorable",IF(AR31&lt;=500,"No Aceptable o Aceptable con control específico  ",IF(AR31&lt;=4000,"No Aceptable",IF(AR31=4000,"No Aceptable")))))</f>
        <v>Mejorable</v>
      </c>
      <c r="AU31" s="61" t="str">
        <f t="shared" ref="AU31:AU48" si="24">IF(AR31&lt;=20,"No reqiere intervevir",IF(AR31&lt;=120,"Mejorar control existente",IF(AR31&lt;=500,"Adoptar medidas de control  ",IF(AR31&lt;=4000,"Corecion urgente",IF(AR31=4000,"Corecion urgente urgente")))))</f>
        <v>Mejorar control existente</v>
      </c>
    </row>
    <row r="32" spans="1:47" ht="276" x14ac:dyDescent="0.2">
      <c r="A32" s="205" t="s">
        <v>515</v>
      </c>
      <c r="B32" s="307"/>
      <c r="C32" s="283"/>
      <c r="D32" s="202" t="s">
        <v>63</v>
      </c>
      <c r="E32" s="205" t="s">
        <v>59</v>
      </c>
      <c r="F32" s="51" t="s">
        <v>20</v>
      </c>
      <c r="G32" s="52" t="s">
        <v>354</v>
      </c>
      <c r="H32" s="52" t="s">
        <v>155</v>
      </c>
      <c r="I32" s="52">
        <v>2</v>
      </c>
      <c r="J32" s="67"/>
      <c r="K32" s="67"/>
      <c r="L32" s="54">
        <f t="shared" si="13"/>
        <v>2</v>
      </c>
      <c r="M32" s="55" t="s">
        <v>65</v>
      </c>
      <c r="N32" s="52" t="s">
        <v>64</v>
      </c>
      <c r="O32" s="52" t="s">
        <v>496</v>
      </c>
      <c r="P32" s="56" t="s">
        <v>64</v>
      </c>
      <c r="Q32" s="57">
        <v>2</v>
      </c>
      <c r="R32" s="57">
        <v>3</v>
      </c>
      <c r="S32" s="203">
        <f t="shared" si="14"/>
        <v>6</v>
      </c>
      <c r="T32" s="59" t="str">
        <f t="shared" si="15"/>
        <v>Medio</v>
      </c>
      <c r="U32" s="57">
        <v>10</v>
      </c>
      <c r="V32" s="57">
        <f t="shared" ref="V32:V44" si="25">S32*U32</f>
        <v>60</v>
      </c>
      <c r="W32" s="60" t="str">
        <f t="shared" si="16"/>
        <v>III</v>
      </c>
      <c r="X32" s="61" t="str">
        <f t="shared" si="17"/>
        <v>Mejorable</v>
      </c>
      <c r="Y32" s="61" t="str">
        <f t="shared" si="18"/>
        <v>Mejorar control existente</v>
      </c>
      <c r="Z32" s="56" t="s">
        <v>64</v>
      </c>
      <c r="AA32" s="56" t="s">
        <v>451</v>
      </c>
      <c r="AB32" s="56" t="s">
        <v>64</v>
      </c>
      <c r="AC32" s="56"/>
      <c r="AD32" s="56" t="s">
        <v>481</v>
      </c>
      <c r="AE32" s="56"/>
      <c r="AF32" s="56" t="s">
        <v>482</v>
      </c>
      <c r="AG32" s="56"/>
      <c r="AH32" s="56"/>
      <c r="AI32" s="56"/>
      <c r="AJ32" s="64"/>
      <c r="AK32" s="64"/>
      <c r="AL32" s="64"/>
      <c r="AM32" s="57">
        <v>2</v>
      </c>
      <c r="AN32" s="57">
        <v>3</v>
      </c>
      <c r="AO32" s="203">
        <f t="shared" si="19"/>
        <v>6</v>
      </c>
      <c r="AP32" s="59" t="str">
        <f t="shared" si="20"/>
        <v>Medio</v>
      </c>
      <c r="AQ32" s="57">
        <v>10</v>
      </c>
      <c r="AR32" s="57">
        <f t="shared" si="21"/>
        <v>60</v>
      </c>
      <c r="AS32" s="60" t="str">
        <f t="shared" si="22"/>
        <v>III</v>
      </c>
      <c r="AT32" s="61" t="str">
        <f t="shared" si="23"/>
        <v>Mejorable</v>
      </c>
      <c r="AU32" s="61" t="str">
        <f t="shared" si="24"/>
        <v>Mejorar control existente</v>
      </c>
    </row>
    <row r="33" spans="1:47" ht="172.5" x14ac:dyDescent="0.2">
      <c r="A33" s="205" t="s">
        <v>515</v>
      </c>
      <c r="B33" s="307"/>
      <c r="C33" s="283"/>
      <c r="D33" s="202" t="s">
        <v>63</v>
      </c>
      <c r="E33" s="65" t="s">
        <v>59</v>
      </c>
      <c r="F33" s="51" t="s">
        <v>497</v>
      </c>
      <c r="G33" s="52" t="s">
        <v>498</v>
      </c>
      <c r="H33" s="52" t="s">
        <v>519</v>
      </c>
      <c r="I33" s="52">
        <v>2</v>
      </c>
      <c r="J33" s="53">
        <v>0</v>
      </c>
      <c r="K33" s="53">
        <v>0</v>
      </c>
      <c r="L33" s="54">
        <f t="shared" si="13"/>
        <v>2</v>
      </c>
      <c r="M33" s="55" t="s">
        <v>73</v>
      </c>
      <c r="N33" s="52" t="s">
        <v>64</v>
      </c>
      <c r="O33" s="56" t="s">
        <v>64</v>
      </c>
      <c r="P33" s="56" t="s">
        <v>499</v>
      </c>
      <c r="Q33" s="57">
        <v>2</v>
      </c>
      <c r="R33" s="57">
        <v>3</v>
      </c>
      <c r="S33" s="203">
        <f t="shared" si="14"/>
        <v>6</v>
      </c>
      <c r="T33" s="59" t="str">
        <f t="shared" si="15"/>
        <v>Medio</v>
      </c>
      <c r="U33" s="57">
        <v>10</v>
      </c>
      <c r="V33" s="57">
        <f t="shared" si="25"/>
        <v>60</v>
      </c>
      <c r="W33" s="60" t="str">
        <f t="shared" si="16"/>
        <v>III</v>
      </c>
      <c r="X33" s="61" t="str">
        <f t="shared" si="17"/>
        <v>Mejorable</v>
      </c>
      <c r="Y33" s="61" t="str">
        <f t="shared" si="18"/>
        <v>Mejorar control existente</v>
      </c>
      <c r="Z33" s="56" t="s">
        <v>64</v>
      </c>
      <c r="AA33" s="56" t="s">
        <v>451</v>
      </c>
      <c r="AB33" s="56" t="s">
        <v>64</v>
      </c>
      <c r="AC33" s="56"/>
      <c r="AD33" s="56" t="s">
        <v>64</v>
      </c>
      <c r="AE33" s="56"/>
      <c r="AF33" s="56" t="s">
        <v>500</v>
      </c>
      <c r="AG33" s="56"/>
      <c r="AH33" s="56" t="s">
        <v>64</v>
      </c>
      <c r="AI33" s="56"/>
      <c r="AJ33" s="62" t="s">
        <v>451</v>
      </c>
      <c r="AK33" s="64"/>
      <c r="AL33" s="64"/>
      <c r="AM33" s="57">
        <v>2</v>
      </c>
      <c r="AN33" s="57">
        <v>3</v>
      </c>
      <c r="AO33" s="203">
        <f t="shared" si="19"/>
        <v>6</v>
      </c>
      <c r="AP33" s="59" t="str">
        <f t="shared" si="20"/>
        <v>Medio</v>
      </c>
      <c r="AQ33" s="57">
        <v>10</v>
      </c>
      <c r="AR33" s="57">
        <f t="shared" si="21"/>
        <v>60</v>
      </c>
      <c r="AS33" s="60" t="str">
        <f t="shared" si="22"/>
        <v>III</v>
      </c>
      <c r="AT33" s="61" t="str">
        <f t="shared" si="23"/>
        <v>Mejorable</v>
      </c>
      <c r="AU33" s="61" t="str">
        <f t="shared" si="24"/>
        <v>Mejorar control existente</v>
      </c>
    </row>
    <row r="34" spans="1:47" ht="207" x14ac:dyDescent="0.2">
      <c r="A34" s="205" t="s">
        <v>515</v>
      </c>
      <c r="B34" s="307"/>
      <c r="C34" s="283"/>
      <c r="D34" s="202" t="s">
        <v>63</v>
      </c>
      <c r="E34" s="205" t="s">
        <v>2</v>
      </c>
      <c r="F34" s="51" t="s">
        <v>52</v>
      </c>
      <c r="G34" s="52" t="s">
        <v>358</v>
      </c>
      <c r="H34" s="52" t="s">
        <v>427</v>
      </c>
      <c r="I34" s="52">
        <v>2</v>
      </c>
      <c r="J34" s="67"/>
      <c r="K34" s="67"/>
      <c r="L34" s="54">
        <f t="shared" si="13"/>
        <v>2</v>
      </c>
      <c r="M34" s="55" t="s">
        <v>69</v>
      </c>
      <c r="N34" s="52" t="s">
        <v>64</v>
      </c>
      <c r="O34" s="56" t="s">
        <v>520</v>
      </c>
      <c r="P34" s="56" t="s">
        <v>521</v>
      </c>
      <c r="Q34" s="57">
        <v>2</v>
      </c>
      <c r="R34" s="57">
        <v>3</v>
      </c>
      <c r="S34" s="203">
        <f t="shared" si="14"/>
        <v>6</v>
      </c>
      <c r="T34" s="59" t="str">
        <f t="shared" si="15"/>
        <v>Medio</v>
      </c>
      <c r="U34" s="57">
        <v>10</v>
      </c>
      <c r="V34" s="57">
        <f t="shared" si="25"/>
        <v>60</v>
      </c>
      <c r="W34" s="60" t="str">
        <f t="shared" si="16"/>
        <v>III</v>
      </c>
      <c r="X34" s="61" t="str">
        <f t="shared" si="17"/>
        <v>Mejorable</v>
      </c>
      <c r="Y34" s="61" t="str">
        <f t="shared" si="18"/>
        <v>Mejorar control existente</v>
      </c>
      <c r="Z34" s="56" t="s">
        <v>64</v>
      </c>
      <c r="AA34" s="56" t="s">
        <v>451</v>
      </c>
      <c r="AB34" s="56" t="s">
        <v>64</v>
      </c>
      <c r="AC34" s="56"/>
      <c r="AD34" s="56" t="s">
        <v>64</v>
      </c>
      <c r="AE34" s="56"/>
      <c r="AF34" s="56" t="s">
        <v>361</v>
      </c>
      <c r="AG34" s="56"/>
      <c r="AH34" s="56" t="s">
        <v>522</v>
      </c>
      <c r="AI34" s="56"/>
      <c r="AJ34" s="64"/>
      <c r="AK34" s="64"/>
      <c r="AL34" s="64"/>
      <c r="AM34" s="57">
        <v>2</v>
      </c>
      <c r="AN34" s="57">
        <v>3</v>
      </c>
      <c r="AO34" s="203">
        <f t="shared" si="19"/>
        <v>6</v>
      </c>
      <c r="AP34" s="59" t="str">
        <f t="shared" si="20"/>
        <v>Medio</v>
      </c>
      <c r="AQ34" s="57">
        <v>10</v>
      </c>
      <c r="AR34" s="57">
        <f t="shared" si="21"/>
        <v>60</v>
      </c>
      <c r="AS34" s="60" t="str">
        <f t="shared" si="22"/>
        <v>III</v>
      </c>
      <c r="AT34" s="61" t="str">
        <f t="shared" si="23"/>
        <v>Mejorable</v>
      </c>
      <c r="AU34" s="61" t="str">
        <f t="shared" si="24"/>
        <v>Mejorar control existente</v>
      </c>
    </row>
    <row r="35" spans="1:47" ht="293.25" x14ac:dyDescent="0.2">
      <c r="A35" s="205" t="s">
        <v>515</v>
      </c>
      <c r="B35" s="307"/>
      <c r="C35" s="283"/>
      <c r="D35" s="202" t="s">
        <v>63</v>
      </c>
      <c r="E35" s="205" t="s">
        <v>2</v>
      </c>
      <c r="F35" s="51" t="s">
        <v>28</v>
      </c>
      <c r="G35" s="52" t="s">
        <v>428</v>
      </c>
      <c r="H35" s="52" t="s">
        <v>365</v>
      </c>
      <c r="I35" s="52">
        <v>2</v>
      </c>
      <c r="J35" s="67"/>
      <c r="K35" s="67"/>
      <c r="L35" s="54">
        <f t="shared" si="13"/>
        <v>2</v>
      </c>
      <c r="M35" s="55" t="s">
        <v>68</v>
      </c>
      <c r="N35" s="52" t="s">
        <v>64</v>
      </c>
      <c r="O35" s="56" t="s">
        <v>64</v>
      </c>
      <c r="P35" s="56" t="s">
        <v>379</v>
      </c>
      <c r="Q35" s="57">
        <v>2</v>
      </c>
      <c r="R35" s="57">
        <v>3</v>
      </c>
      <c r="S35" s="203">
        <f t="shared" si="14"/>
        <v>6</v>
      </c>
      <c r="T35" s="59" t="str">
        <f t="shared" si="15"/>
        <v>Medio</v>
      </c>
      <c r="U35" s="57">
        <v>10</v>
      </c>
      <c r="V35" s="57">
        <f t="shared" si="25"/>
        <v>60</v>
      </c>
      <c r="W35" s="60" t="str">
        <f t="shared" si="16"/>
        <v>III</v>
      </c>
      <c r="X35" s="61" t="str">
        <f t="shared" si="17"/>
        <v>Mejorable</v>
      </c>
      <c r="Y35" s="61" t="str">
        <f t="shared" si="18"/>
        <v>Mejorar control existente</v>
      </c>
      <c r="Z35" s="56" t="s">
        <v>64</v>
      </c>
      <c r="AA35" s="56" t="s">
        <v>451</v>
      </c>
      <c r="AB35" s="56" t="s">
        <v>64</v>
      </c>
      <c r="AC35" s="56"/>
      <c r="AD35" s="56" t="s">
        <v>64</v>
      </c>
      <c r="AE35" s="56"/>
      <c r="AF35" s="56" t="s">
        <v>542</v>
      </c>
      <c r="AG35" s="56"/>
      <c r="AH35" s="56" t="s">
        <v>522</v>
      </c>
      <c r="AI35" s="56"/>
      <c r="AJ35" s="64"/>
      <c r="AK35" s="64"/>
      <c r="AL35" s="64"/>
      <c r="AM35" s="57">
        <v>2</v>
      </c>
      <c r="AN35" s="57">
        <v>3</v>
      </c>
      <c r="AO35" s="203">
        <f t="shared" si="19"/>
        <v>6</v>
      </c>
      <c r="AP35" s="59" t="str">
        <f t="shared" si="20"/>
        <v>Medio</v>
      </c>
      <c r="AQ35" s="57">
        <v>10</v>
      </c>
      <c r="AR35" s="57">
        <f t="shared" si="21"/>
        <v>60</v>
      </c>
      <c r="AS35" s="60" t="str">
        <f t="shared" si="22"/>
        <v>III</v>
      </c>
      <c r="AT35" s="61" t="str">
        <f t="shared" si="23"/>
        <v>Mejorable</v>
      </c>
      <c r="AU35" s="61" t="str">
        <f t="shared" si="24"/>
        <v>Mejorar control existente</v>
      </c>
    </row>
    <row r="36" spans="1:47" ht="409.5" x14ac:dyDescent="0.2">
      <c r="A36" s="205" t="s">
        <v>515</v>
      </c>
      <c r="B36" s="307"/>
      <c r="C36" s="283"/>
      <c r="D36" s="202" t="s">
        <v>63</v>
      </c>
      <c r="E36" s="205" t="s">
        <v>60</v>
      </c>
      <c r="F36" s="51" t="s">
        <v>364</v>
      </c>
      <c r="G36" s="52" t="s">
        <v>359</v>
      </c>
      <c r="H36" s="52" t="s">
        <v>424</v>
      </c>
      <c r="I36" s="52">
        <v>2</v>
      </c>
      <c r="J36" s="67"/>
      <c r="K36" s="67"/>
      <c r="L36" s="54">
        <f t="shared" si="13"/>
        <v>2</v>
      </c>
      <c r="M36" s="55" t="s">
        <v>65</v>
      </c>
      <c r="N36" s="52" t="s">
        <v>64</v>
      </c>
      <c r="O36" s="56" t="s">
        <v>64</v>
      </c>
      <c r="P36" s="56" t="s">
        <v>523</v>
      </c>
      <c r="Q36" s="57">
        <v>2</v>
      </c>
      <c r="R36" s="57">
        <v>3</v>
      </c>
      <c r="S36" s="203">
        <f t="shared" si="14"/>
        <v>6</v>
      </c>
      <c r="T36" s="59" t="str">
        <f t="shared" si="15"/>
        <v>Medio</v>
      </c>
      <c r="U36" s="57">
        <v>10</v>
      </c>
      <c r="V36" s="57">
        <f t="shared" si="25"/>
        <v>60</v>
      </c>
      <c r="W36" s="60" t="str">
        <f t="shared" si="16"/>
        <v>III</v>
      </c>
      <c r="X36" s="61" t="str">
        <f t="shared" si="17"/>
        <v>Mejorable</v>
      </c>
      <c r="Y36" s="61" t="str">
        <f t="shared" si="18"/>
        <v>Mejorar control existente</v>
      </c>
      <c r="Z36" s="56" t="s">
        <v>64</v>
      </c>
      <c r="AA36" s="56" t="s">
        <v>451</v>
      </c>
      <c r="AB36" s="56" t="s">
        <v>64</v>
      </c>
      <c r="AC36" s="56"/>
      <c r="AD36" s="56" t="s">
        <v>64</v>
      </c>
      <c r="AE36" s="56"/>
      <c r="AF36" s="56" t="s">
        <v>507</v>
      </c>
      <c r="AG36" s="56"/>
      <c r="AH36" s="56" t="s">
        <v>64</v>
      </c>
      <c r="AI36" s="56"/>
      <c r="AJ36" s="64"/>
      <c r="AK36" s="64"/>
      <c r="AL36" s="64"/>
      <c r="AM36" s="57">
        <v>2</v>
      </c>
      <c r="AN36" s="57">
        <v>3</v>
      </c>
      <c r="AO36" s="203">
        <f t="shared" si="19"/>
        <v>6</v>
      </c>
      <c r="AP36" s="59" t="str">
        <f t="shared" si="20"/>
        <v>Medio</v>
      </c>
      <c r="AQ36" s="57">
        <v>10</v>
      </c>
      <c r="AR36" s="57">
        <f t="shared" si="21"/>
        <v>60</v>
      </c>
      <c r="AS36" s="60" t="str">
        <f t="shared" si="22"/>
        <v>III</v>
      </c>
      <c r="AT36" s="61" t="str">
        <f t="shared" si="23"/>
        <v>Mejorable</v>
      </c>
      <c r="AU36" s="61" t="str">
        <f t="shared" si="24"/>
        <v>Mejorar control existente</v>
      </c>
    </row>
    <row r="37" spans="1:47" ht="409.5" x14ac:dyDescent="0.2">
      <c r="A37" s="205" t="s">
        <v>515</v>
      </c>
      <c r="B37" s="307"/>
      <c r="C37" s="283"/>
      <c r="D37" s="202" t="s">
        <v>63</v>
      </c>
      <c r="E37" s="205" t="s">
        <v>61</v>
      </c>
      <c r="F37" s="51" t="s">
        <v>362</v>
      </c>
      <c r="G37" s="52" t="s">
        <v>425</v>
      </c>
      <c r="H37" s="52" t="s">
        <v>169</v>
      </c>
      <c r="I37" s="52">
        <v>2</v>
      </c>
      <c r="J37" s="67"/>
      <c r="K37" s="67"/>
      <c r="L37" s="54">
        <f t="shared" si="13"/>
        <v>2</v>
      </c>
      <c r="M37" s="55" t="s">
        <v>73</v>
      </c>
      <c r="N37" s="52" t="s">
        <v>64</v>
      </c>
      <c r="O37" s="56" t="s">
        <v>64</v>
      </c>
      <c r="P37" s="56" t="s">
        <v>367</v>
      </c>
      <c r="Q37" s="57">
        <v>2</v>
      </c>
      <c r="R37" s="57">
        <v>3</v>
      </c>
      <c r="S37" s="203">
        <f t="shared" si="14"/>
        <v>6</v>
      </c>
      <c r="T37" s="59" t="str">
        <f t="shared" si="15"/>
        <v>Medio</v>
      </c>
      <c r="U37" s="57">
        <v>25</v>
      </c>
      <c r="V37" s="57">
        <f t="shared" si="25"/>
        <v>150</v>
      </c>
      <c r="W37" s="60" t="str">
        <f t="shared" si="16"/>
        <v>II</v>
      </c>
      <c r="X37" s="61" t="str">
        <f t="shared" si="17"/>
        <v xml:space="preserve">No Aceptable o Aceptable con control específico  </v>
      </c>
      <c r="Y37" s="61" t="str">
        <f t="shared" si="18"/>
        <v xml:space="preserve">Adoptar medidas de control  </v>
      </c>
      <c r="Z37" s="56" t="s">
        <v>64</v>
      </c>
      <c r="AA37" s="56" t="s">
        <v>451</v>
      </c>
      <c r="AB37" s="56" t="s">
        <v>64</v>
      </c>
      <c r="AC37" s="56"/>
      <c r="AD37" s="56" t="s">
        <v>64</v>
      </c>
      <c r="AE37" s="56"/>
      <c r="AF37" s="56" t="s">
        <v>474</v>
      </c>
      <c r="AG37" s="56"/>
      <c r="AH37" s="56" t="s">
        <v>64</v>
      </c>
      <c r="AI37" s="56"/>
      <c r="AJ37" s="64"/>
      <c r="AK37" s="64"/>
      <c r="AL37" s="64"/>
      <c r="AM37" s="57">
        <v>2</v>
      </c>
      <c r="AN37" s="57">
        <v>3</v>
      </c>
      <c r="AO37" s="203">
        <f t="shared" si="19"/>
        <v>6</v>
      </c>
      <c r="AP37" s="59" t="str">
        <f t="shared" si="20"/>
        <v>Medio</v>
      </c>
      <c r="AQ37" s="57">
        <v>25</v>
      </c>
      <c r="AR37" s="57">
        <f t="shared" si="21"/>
        <v>150</v>
      </c>
      <c r="AS37" s="60" t="str">
        <f t="shared" si="22"/>
        <v>II</v>
      </c>
      <c r="AT37" s="61" t="str">
        <f t="shared" si="23"/>
        <v xml:space="preserve">No Aceptable o Aceptable con control específico  </v>
      </c>
      <c r="AU37" s="61" t="str">
        <f t="shared" si="24"/>
        <v xml:space="preserve">Adoptar medidas de control  </v>
      </c>
    </row>
    <row r="38" spans="1:47" ht="345" x14ac:dyDescent="0.2">
      <c r="A38" s="205" t="s">
        <v>515</v>
      </c>
      <c r="B38" s="307"/>
      <c r="C38" s="283"/>
      <c r="D38" s="202" t="s">
        <v>63</v>
      </c>
      <c r="E38" s="205" t="s">
        <v>61</v>
      </c>
      <c r="F38" s="51" t="s">
        <v>37</v>
      </c>
      <c r="G38" s="52" t="s">
        <v>422</v>
      </c>
      <c r="H38" s="52" t="s">
        <v>171</v>
      </c>
      <c r="I38" s="52">
        <v>2</v>
      </c>
      <c r="J38" s="67"/>
      <c r="K38" s="67"/>
      <c r="L38" s="54">
        <f t="shared" si="13"/>
        <v>2</v>
      </c>
      <c r="M38" s="55" t="s">
        <v>68</v>
      </c>
      <c r="N38" s="52" t="s">
        <v>64</v>
      </c>
      <c r="O38" s="56" t="s">
        <v>64</v>
      </c>
      <c r="P38" s="56" t="s">
        <v>367</v>
      </c>
      <c r="Q38" s="57">
        <v>2</v>
      </c>
      <c r="R38" s="57">
        <v>3</v>
      </c>
      <c r="S38" s="203">
        <f t="shared" si="14"/>
        <v>6</v>
      </c>
      <c r="T38" s="59" t="str">
        <f t="shared" si="15"/>
        <v>Medio</v>
      </c>
      <c r="U38" s="57">
        <v>25</v>
      </c>
      <c r="V38" s="57">
        <f t="shared" si="25"/>
        <v>150</v>
      </c>
      <c r="W38" s="60" t="str">
        <f t="shared" si="16"/>
        <v>II</v>
      </c>
      <c r="X38" s="61" t="str">
        <f t="shared" si="17"/>
        <v xml:space="preserve">No Aceptable o Aceptable con control específico  </v>
      </c>
      <c r="Y38" s="61" t="str">
        <f t="shared" si="18"/>
        <v xml:space="preserve">Adoptar medidas de control  </v>
      </c>
      <c r="Z38" s="56" t="s">
        <v>64</v>
      </c>
      <c r="AA38" s="56" t="s">
        <v>451</v>
      </c>
      <c r="AB38" s="56" t="s">
        <v>64</v>
      </c>
      <c r="AC38" s="56"/>
      <c r="AD38" s="56" t="s">
        <v>64</v>
      </c>
      <c r="AE38" s="56"/>
      <c r="AF38" s="56" t="s">
        <v>532</v>
      </c>
      <c r="AG38" s="56"/>
      <c r="AH38" s="56" t="s">
        <v>64</v>
      </c>
      <c r="AI38" s="56"/>
      <c r="AJ38" s="64"/>
      <c r="AK38" s="64"/>
      <c r="AL38" s="64"/>
      <c r="AM38" s="57">
        <v>2</v>
      </c>
      <c r="AN38" s="57">
        <v>3</v>
      </c>
      <c r="AO38" s="203">
        <f t="shared" si="19"/>
        <v>6</v>
      </c>
      <c r="AP38" s="59" t="str">
        <f t="shared" si="20"/>
        <v>Medio</v>
      </c>
      <c r="AQ38" s="57">
        <v>25</v>
      </c>
      <c r="AR38" s="57">
        <f t="shared" si="21"/>
        <v>150</v>
      </c>
      <c r="AS38" s="60" t="str">
        <f t="shared" si="22"/>
        <v>II</v>
      </c>
      <c r="AT38" s="61" t="str">
        <f t="shared" si="23"/>
        <v xml:space="preserve">No Aceptable o Aceptable con control específico  </v>
      </c>
      <c r="AU38" s="61" t="str">
        <f t="shared" si="24"/>
        <v xml:space="preserve">Adoptar medidas de control  </v>
      </c>
    </row>
    <row r="39" spans="1:47" ht="409.5" x14ac:dyDescent="0.2">
      <c r="A39" s="205" t="s">
        <v>515</v>
      </c>
      <c r="B39" s="307"/>
      <c r="C39" s="283"/>
      <c r="D39" s="202" t="s">
        <v>63</v>
      </c>
      <c r="E39" s="205" t="s">
        <v>62</v>
      </c>
      <c r="F39" s="51" t="s">
        <v>31</v>
      </c>
      <c r="G39" s="52" t="s">
        <v>368</v>
      </c>
      <c r="H39" s="52" t="s">
        <v>179</v>
      </c>
      <c r="I39" s="52">
        <v>2</v>
      </c>
      <c r="J39" s="67"/>
      <c r="K39" s="67"/>
      <c r="L39" s="54">
        <f t="shared" si="13"/>
        <v>2</v>
      </c>
      <c r="M39" s="55" t="s">
        <v>74</v>
      </c>
      <c r="N39" s="56" t="s">
        <v>64</v>
      </c>
      <c r="O39" s="56" t="s">
        <v>508</v>
      </c>
      <c r="P39" s="56" t="s">
        <v>536</v>
      </c>
      <c r="Q39" s="57">
        <v>2</v>
      </c>
      <c r="R39" s="57">
        <v>3</v>
      </c>
      <c r="S39" s="203">
        <f>Q39*R39</f>
        <v>6</v>
      </c>
      <c r="T39" s="59" t="str">
        <f>IF(S39&lt;=4,"Bajo",IF(S39&lt;=8,"Medio",IF(S39&lt;=20,"Alto",IF(S39&lt;=40,"Muy Alto",IF(S39&lt;=40,"Muy Alto")))))</f>
        <v>Medio</v>
      </c>
      <c r="U39" s="57">
        <v>10</v>
      </c>
      <c r="V39" s="57">
        <f>S39*U39</f>
        <v>60</v>
      </c>
      <c r="W39" s="60" t="str">
        <f>IF(V39&lt;=20,"IV",IF(V39&lt;=120,"III",IF(V39&lt;=500,"II",IF(V39&lt;=4000,"I",IF(V39=4000,"I")))))</f>
        <v>III</v>
      </c>
      <c r="X39" s="61" t="str">
        <f>IF(V39&lt;40,"Aceptable",IF(V39&lt;=120,"Mejorable",IF(V39&lt;=500,"No Aceptable o Aceptable con control específico  ",IF(V39&lt;=4000,"No Aceptable",IF(V39=4000,"No Aceptable")))))</f>
        <v>Mejorable</v>
      </c>
      <c r="Y39" s="61" t="str">
        <f>IF(V39&lt;=20,"No reqiere intervevir",IF(V39&lt;=120,"Mejorar control existente",IF(V39&lt;=500,"Adoptar medidas de control  ",IF(V39&lt;=4000,"Corecion urgente",IF(V39=4000,"Corecion urgente urgente")))))</f>
        <v>Mejorar control existente</v>
      </c>
      <c r="Z39" s="56" t="s">
        <v>64</v>
      </c>
      <c r="AA39" s="56" t="s">
        <v>451</v>
      </c>
      <c r="AB39" s="56" t="s">
        <v>64</v>
      </c>
      <c r="AC39" s="56"/>
      <c r="AD39" s="56" t="s">
        <v>538</v>
      </c>
      <c r="AE39" s="56"/>
      <c r="AF39" s="56" t="s">
        <v>537</v>
      </c>
      <c r="AG39" s="56"/>
      <c r="AH39" s="56" t="s">
        <v>369</v>
      </c>
      <c r="AI39" s="56"/>
      <c r="AJ39" s="64"/>
      <c r="AK39" s="64"/>
      <c r="AL39" s="64"/>
      <c r="AM39" s="57">
        <v>2</v>
      </c>
      <c r="AN39" s="57">
        <v>3</v>
      </c>
      <c r="AO39" s="203">
        <f t="shared" si="19"/>
        <v>6</v>
      </c>
      <c r="AP39" s="59" t="str">
        <f t="shared" si="20"/>
        <v>Medio</v>
      </c>
      <c r="AQ39" s="57">
        <v>10</v>
      </c>
      <c r="AR39" s="57">
        <f t="shared" si="21"/>
        <v>60</v>
      </c>
      <c r="AS39" s="60" t="str">
        <f t="shared" si="22"/>
        <v>III</v>
      </c>
      <c r="AT39" s="61" t="str">
        <f t="shared" si="23"/>
        <v>Mejorable</v>
      </c>
      <c r="AU39" s="61" t="str">
        <f t="shared" si="24"/>
        <v>Mejorar control existente</v>
      </c>
    </row>
    <row r="40" spans="1:47" ht="310.5" x14ac:dyDescent="0.2">
      <c r="A40" s="205" t="s">
        <v>515</v>
      </c>
      <c r="B40" s="307"/>
      <c r="C40" s="283"/>
      <c r="D40" s="202" t="s">
        <v>63</v>
      </c>
      <c r="E40" s="205" t="s">
        <v>62</v>
      </c>
      <c r="F40" s="51" t="s">
        <v>17</v>
      </c>
      <c r="G40" s="52" t="s">
        <v>380</v>
      </c>
      <c r="H40" s="52" t="s">
        <v>179</v>
      </c>
      <c r="I40" s="52">
        <v>2</v>
      </c>
      <c r="J40" s="67"/>
      <c r="K40" s="67"/>
      <c r="L40" s="54">
        <f t="shared" si="13"/>
        <v>2</v>
      </c>
      <c r="M40" s="55" t="s">
        <v>70</v>
      </c>
      <c r="N40" s="52" t="s">
        <v>64</v>
      </c>
      <c r="O40" s="56" t="s">
        <v>64</v>
      </c>
      <c r="P40" s="56" t="s">
        <v>366</v>
      </c>
      <c r="Q40" s="57">
        <v>2</v>
      </c>
      <c r="R40" s="57">
        <v>3</v>
      </c>
      <c r="S40" s="203">
        <f t="shared" si="14"/>
        <v>6</v>
      </c>
      <c r="T40" s="59" t="str">
        <f t="shared" si="15"/>
        <v>Medio</v>
      </c>
      <c r="U40" s="57">
        <v>25</v>
      </c>
      <c r="V40" s="57">
        <f t="shared" si="25"/>
        <v>150</v>
      </c>
      <c r="W40" s="60" t="str">
        <f t="shared" si="16"/>
        <v>II</v>
      </c>
      <c r="X40" s="61" t="str">
        <f t="shared" si="17"/>
        <v xml:space="preserve">No Aceptable o Aceptable con control específico  </v>
      </c>
      <c r="Y40" s="61" t="str">
        <f t="shared" si="18"/>
        <v xml:space="preserve">Adoptar medidas de control  </v>
      </c>
      <c r="Z40" s="56" t="s">
        <v>64</v>
      </c>
      <c r="AA40" s="56" t="s">
        <v>451</v>
      </c>
      <c r="AB40" s="56" t="s">
        <v>64</v>
      </c>
      <c r="AC40" s="56"/>
      <c r="AD40" s="56" t="s">
        <v>64</v>
      </c>
      <c r="AE40" s="56"/>
      <c r="AF40" s="56" t="s">
        <v>539</v>
      </c>
      <c r="AG40" s="56"/>
      <c r="AH40" s="56" t="s">
        <v>370</v>
      </c>
      <c r="AI40" s="56"/>
      <c r="AJ40" s="64"/>
      <c r="AK40" s="64"/>
      <c r="AL40" s="64"/>
      <c r="AM40" s="57">
        <v>2</v>
      </c>
      <c r="AN40" s="57">
        <v>3</v>
      </c>
      <c r="AO40" s="203">
        <f t="shared" si="19"/>
        <v>6</v>
      </c>
      <c r="AP40" s="59" t="str">
        <f t="shared" si="20"/>
        <v>Medio</v>
      </c>
      <c r="AQ40" s="57">
        <v>10</v>
      </c>
      <c r="AR40" s="57">
        <f t="shared" si="21"/>
        <v>60</v>
      </c>
      <c r="AS40" s="60" t="str">
        <f t="shared" si="22"/>
        <v>III</v>
      </c>
      <c r="AT40" s="61" t="str">
        <f t="shared" si="23"/>
        <v>Mejorable</v>
      </c>
      <c r="AU40" s="61" t="str">
        <f t="shared" si="24"/>
        <v>Mejorar control existente</v>
      </c>
    </row>
    <row r="41" spans="1:47" ht="409.5" x14ac:dyDescent="0.2">
      <c r="A41" s="205" t="s">
        <v>515</v>
      </c>
      <c r="B41" s="307"/>
      <c r="C41" s="283"/>
      <c r="D41" s="284" t="s">
        <v>63</v>
      </c>
      <c r="E41" s="205" t="s">
        <v>62</v>
      </c>
      <c r="F41" s="51" t="s">
        <v>24</v>
      </c>
      <c r="G41" s="52" t="s">
        <v>356</v>
      </c>
      <c r="H41" s="52" t="s">
        <v>350</v>
      </c>
      <c r="I41" s="52">
        <v>2</v>
      </c>
      <c r="J41" s="67"/>
      <c r="K41" s="67"/>
      <c r="L41" s="54">
        <f t="shared" si="13"/>
        <v>2</v>
      </c>
      <c r="M41" s="55" t="s">
        <v>68</v>
      </c>
      <c r="N41" s="56" t="s">
        <v>477</v>
      </c>
      <c r="O41" s="56" t="s">
        <v>64</v>
      </c>
      <c r="P41" s="56" t="s">
        <v>64</v>
      </c>
      <c r="Q41" s="57">
        <v>2</v>
      </c>
      <c r="R41" s="57">
        <v>2</v>
      </c>
      <c r="S41" s="203">
        <f>Q41*R41</f>
        <v>4</v>
      </c>
      <c r="T41" s="59" t="str">
        <f>IF(S41&lt;=4,"Bajo",IF(S41&lt;=8,"Medio",IF(S41&lt;=20,"Alto",IF(S41&lt;=40,"Muy Alto",IF(S41&lt;=40,"Muy Alto")))))</f>
        <v>Bajo</v>
      </c>
      <c r="U41" s="57">
        <v>25</v>
      </c>
      <c r="V41" s="57">
        <f t="shared" si="25"/>
        <v>100</v>
      </c>
      <c r="W41" s="60" t="str">
        <f t="shared" si="16"/>
        <v>III</v>
      </c>
      <c r="X41" s="61" t="str">
        <f t="shared" si="17"/>
        <v>Mejorable</v>
      </c>
      <c r="Y41" s="61" t="str">
        <f t="shared" si="18"/>
        <v>Mejorar control existente</v>
      </c>
      <c r="Z41" s="56" t="s">
        <v>64</v>
      </c>
      <c r="AA41" s="56" t="s">
        <v>451</v>
      </c>
      <c r="AB41" s="56" t="s">
        <v>64</v>
      </c>
      <c r="AC41" s="56"/>
      <c r="AD41" s="56" t="s">
        <v>534</v>
      </c>
      <c r="AE41" s="56"/>
      <c r="AF41" s="56" t="s">
        <v>535</v>
      </c>
      <c r="AG41" s="56"/>
      <c r="AH41" s="56" t="s">
        <v>64</v>
      </c>
      <c r="AI41" s="56"/>
      <c r="AJ41" s="64"/>
      <c r="AK41" s="64"/>
      <c r="AL41" s="64"/>
      <c r="AM41" s="57">
        <v>2</v>
      </c>
      <c r="AN41" s="57">
        <v>2</v>
      </c>
      <c r="AO41" s="203">
        <f>AM41*AN41</f>
        <v>4</v>
      </c>
      <c r="AP41" s="59" t="str">
        <f>IF(AO41&lt;=4,"Bajo",IF(AO41&lt;=8,"Medio",IF(AO41&lt;=20,"Alto",IF(AO41&lt;=40,"Muy Alto",IF(AO41&lt;=40,"Muy Alto")))))</f>
        <v>Bajo</v>
      </c>
      <c r="AQ41" s="57">
        <v>25</v>
      </c>
      <c r="AR41" s="57">
        <f>AO41*AQ41</f>
        <v>100</v>
      </c>
      <c r="AS41" s="60" t="str">
        <f>IF(AR41&lt;=20,"IV",IF(AR41&lt;=120,"III",IF(AR41&lt;=500,"II",IF(AR41&lt;=4000,"I",IF(AR41=4000,"I")))))</f>
        <v>III</v>
      </c>
      <c r="AT41" s="61" t="str">
        <f>IF(AR41&lt;40,"Aceptable",IF(AR41&lt;=120,"Mejorable",IF(AR41&lt;=500,"No Aceptable o Aceptable con control específico  ",IF(AR41&lt;=4000,"No Aceptable",IF(AR41=4000,"No Aceptable")))))</f>
        <v>Mejorable</v>
      </c>
      <c r="AU41" s="61" t="str">
        <f>IF(AR41&lt;=20,"No reqiere intervevir",IF(AR41&lt;=120,"Mejorar control existente",IF(AR41&lt;=500,"Adoptar medidas de control  ",IF(AR41&lt;=4000,"Corecion urgente",IF(AR41=4000,"Corecion urgente urgente")))))</f>
        <v>Mejorar control existente</v>
      </c>
    </row>
    <row r="42" spans="1:47" ht="409.5" x14ac:dyDescent="0.2">
      <c r="A42" s="205" t="s">
        <v>515</v>
      </c>
      <c r="B42" s="307"/>
      <c r="C42" s="283"/>
      <c r="D42" s="284"/>
      <c r="E42" s="205" t="s">
        <v>62</v>
      </c>
      <c r="F42" s="51" t="s">
        <v>38</v>
      </c>
      <c r="G42" s="52" t="s">
        <v>423</v>
      </c>
      <c r="H42" s="52" t="s">
        <v>355</v>
      </c>
      <c r="I42" s="52">
        <v>2</v>
      </c>
      <c r="J42" s="67"/>
      <c r="K42" s="67"/>
      <c r="L42" s="54">
        <f t="shared" si="13"/>
        <v>2</v>
      </c>
      <c r="M42" s="55" t="s">
        <v>65</v>
      </c>
      <c r="N42" s="56" t="s">
        <v>477</v>
      </c>
      <c r="O42" s="56" t="s">
        <v>479</v>
      </c>
      <c r="P42" s="56" t="s">
        <v>478</v>
      </c>
      <c r="Q42" s="57">
        <v>2</v>
      </c>
      <c r="R42" s="57">
        <v>2</v>
      </c>
      <c r="S42" s="203">
        <f>Q42*R42</f>
        <v>4</v>
      </c>
      <c r="T42" s="59" t="str">
        <f>IF(S42&lt;=4,"Bajo",IF(S42&lt;=8,"Medio",IF(S42&lt;=20,"Alto",IF(S42&lt;=40,"Muy Alto",IF(S42&lt;=40,"Muy Alto")))))</f>
        <v>Bajo</v>
      </c>
      <c r="U42" s="57">
        <v>25</v>
      </c>
      <c r="V42" s="57">
        <f t="shared" si="25"/>
        <v>100</v>
      </c>
      <c r="W42" s="60" t="str">
        <f t="shared" si="16"/>
        <v>III</v>
      </c>
      <c r="X42" s="61" t="str">
        <f t="shared" si="17"/>
        <v>Mejorable</v>
      </c>
      <c r="Y42" s="61" t="str">
        <f t="shared" si="18"/>
        <v>Mejorar control existente</v>
      </c>
      <c r="Z42" s="56" t="s">
        <v>64</v>
      </c>
      <c r="AA42" s="56"/>
      <c r="AB42" s="56" t="s">
        <v>64</v>
      </c>
      <c r="AC42" s="56"/>
      <c r="AD42" s="56" t="s">
        <v>64</v>
      </c>
      <c r="AE42" s="56"/>
      <c r="AF42" s="56" t="s">
        <v>480</v>
      </c>
      <c r="AG42" s="56"/>
      <c r="AH42" s="56" t="s">
        <v>64</v>
      </c>
      <c r="AI42" s="56"/>
      <c r="AJ42" s="64"/>
      <c r="AK42" s="64"/>
      <c r="AL42" s="64"/>
      <c r="AM42" s="57">
        <v>2</v>
      </c>
      <c r="AN42" s="57">
        <v>2</v>
      </c>
      <c r="AO42" s="203">
        <f>AM42*AN42</f>
        <v>4</v>
      </c>
      <c r="AP42" s="59" t="str">
        <f>IF(AO42&lt;=4,"Bajo",IF(AO42&lt;=8,"Medio",IF(AO42&lt;=20,"Alto",IF(AO42&lt;=40,"Muy Alto",IF(AO42&lt;=40,"Muy Alto")))))</f>
        <v>Bajo</v>
      </c>
      <c r="AQ42" s="57">
        <v>25</v>
      </c>
      <c r="AR42" s="57">
        <f>AO42*AQ42</f>
        <v>100</v>
      </c>
      <c r="AS42" s="60" t="str">
        <f>IF(AR42&lt;=20,"IV",IF(AR42&lt;=120,"III",IF(AR42&lt;=500,"II",IF(AR42&lt;=4000,"I",IF(AR42=4000,"I")))))</f>
        <v>III</v>
      </c>
      <c r="AT42" s="61" t="str">
        <f>IF(AR42&lt;40,"Aceptable",IF(AR42&lt;=120,"Mejorable",IF(AR42&lt;=500,"No Aceptable o Aceptable con control específico  ",IF(AR42&lt;=4000,"No Aceptable",IF(AR42=4000,"No Aceptable")))))</f>
        <v>Mejorable</v>
      </c>
      <c r="AU42" s="61" t="str">
        <f>IF(AR42&lt;=20,"No reqiere intervevir",IF(AR42&lt;=120,"Mejorar control existente",IF(AR42&lt;=500,"Adoptar medidas de control  ",IF(AR42&lt;=4000,"Corecion urgente",IF(AR42=4000,"Corecion urgente urgente")))))</f>
        <v>Mejorar control existente</v>
      </c>
    </row>
    <row r="43" spans="1:47" ht="189.75" x14ac:dyDescent="0.2">
      <c r="A43" s="205" t="s">
        <v>515</v>
      </c>
      <c r="B43" s="308"/>
      <c r="C43" s="283"/>
      <c r="D43" s="284"/>
      <c r="E43" s="205" t="s">
        <v>62</v>
      </c>
      <c r="F43" s="51" t="s">
        <v>48</v>
      </c>
      <c r="G43" s="52" t="s">
        <v>357</v>
      </c>
      <c r="H43" s="52" t="s">
        <v>187</v>
      </c>
      <c r="I43" s="52">
        <v>2</v>
      </c>
      <c r="J43" s="67">
        <v>0</v>
      </c>
      <c r="K43" s="67">
        <v>0</v>
      </c>
      <c r="L43" s="54">
        <f t="shared" si="13"/>
        <v>2</v>
      </c>
      <c r="M43" s="55" t="s">
        <v>75</v>
      </c>
      <c r="N43" s="56" t="s">
        <v>64</v>
      </c>
      <c r="O43" s="56" t="s">
        <v>509</v>
      </c>
      <c r="P43" s="56" t="s">
        <v>64</v>
      </c>
      <c r="Q43" s="57">
        <v>2</v>
      </c>
      <c r="R43" s="57">
        <v>3</v>
      </c>
      <c r="S43" s="203">
        <f>Q43*R43</f>
        <v>6</v>
      </c>
      <c r="T43" s="59" t="str">
        <f>IF(S43&lt;=4,"Bajo",IF(S43&lt;=8,"Medio",IF(S43&lt;=20,"Alto",IF(S43&lt;=40,"Muy Alto",IF(S43&lt;=40,"Muy Alto")))))</f>
        <v>Medio</v>
      </c>
      <c r="U43" s="57">
        <v>25</v>
      </c>
      <c r="V43" s="57">
        <f t="shared" si="25"/>
        <v>150</v>
      </c>
      <c r="W43" s="60" t="str">
        <f t="shared" si="16"/>
        <v>II</v>
      </c>
      <c r="X43" s="61" t="str">
        <f t="shared" si="17"/>
        <v xml:space="preserve">No Aceptable o Aceptable con control específico  </v>
      </c>
      <c r="Y43" s="61" t="str">
        <f t="shared" si="18"/>
        <v xml:space="preserve">Adoptar medidas de control  </v>
      </c>
      <c r="Z43" s="56" t="s">
        <v>64</v>
      </c>
      <c r="AA43" s="56" t="s">
        <v>451</v>
      </c>
      <c r="AB43" s="56" t="s">
        <v>64</v>
      </c>
      <c r="AC43" s="56"/>
      <c r="AD43" s="56" t="s">
        <v>511</v>
      </c>
      <c r="AE43" s="56"/>
      <c r="AF43" s="56" t="s">
        <v>510</v>
      </c>
      <c r="AG43" s="56"/>
      <c r="AH43" s="56" t="s">
        <v>64</v>
      </c>
      <c r="AI43" s="56"/>
      <c r="AJ43" s="64"/>
      <c r="AK43" s="64"/>
      <c r="AL43" s="64"/>
      <c r="AM43" s="57">
        <v>2</v>
      </c>
      <c r="AN43" s="57">
        <v>3</v>
      </c>
      <c r="AO43" s="203">
        <f>AM43*AN43</f>
        <v>6</v>
      </c>
      <c r="AP43" s="59" t="str">
        <f>IF(AO43&lt;=4,"Bajo",IF(AO43&lt;=8,"Medio",IF(AO43&lt;=20,"Alto",IF(AO43&lt;=40,"Muy Alto",IF(AO43&lt;=40,"Muy Alto")))))</f>
        <v>Medio</v>
      </c>
      <c r="AQ43" s="57">
        <v>25</v>
      </c>
      <c r="AR43" s="57">
        <f>AO43*AQ43</f>
        <v>150</v>
      </c>
      <c r="AS43" s="60" t="str">
        <f>IF(AR43&lt;=20,"IV",IF(AR43&lt;=120,"III",IF(AR43&lt;=500,"II",IF(AR43&lt;=4000,"I",IF(AR43=4000,"I")))))</f>
        <v>II</v>
      </c>
      <c r="AT43" s="61" t="str">
        <f>IF(AR43&lt;40,"Aceptable",IF(AR43&lt;=120,"Mejorable",IF(AR43&lt;=500,"No Aceptable o Aceptable con control específico  ",IF(AR43&lt;=4000,"No Aceptable",IF(AR43=4000,"No Aceptable")))))</f>
        <v xml:space="preserve">No Aceptable o Aceptable con control específico  </v>
      </c>
      <c r="AU43" s="61" t="str">
        <f>IF(AR43&lt;=20,"No reqiere intervevir",IF(AR43&lt;=120,"Mejorar control existente",IF(AR43&lt;=500,"Adoptar medidas de control  ",IF(AR43&lt;=4000,"Corecion urgente",IF(AR43=4000,"Corecion urgente urgente")))))</f>
        <v xml:space="preserve">Adoptar medidas de control  </v>
      </c>
    </row>
    <row r="44" spans="1:47" ht="409.5" x14ac:dyDescent="0.2">
      <c r="A44" s="205" t="s">
        <v>515</v>
      </c>
      <c r="B44" s="206"/>
      <c r="C44" s="285"/>
      <c r="D44" s="202" t="s">
        <v>63</v>
      </c>
      <c r="E44" s="205" t="s">
        <v>66</v>
      </c>
      <c r="F44" s="51" t="s">
        <v>18</v>
      </c>
      <c r="G44" s="52" t="s">
        <v>147</v>
      </c>
      <c r="H44" s="52" t="s">
        <v>194</v>
      </c>
      <c r="I44" s="52">
        <v>2</v>
      </c>
      <c r="J44" s="67">
        <v>0</v>
      </c>
      <c r="K44" s="67">
        <v>0</v>
      </c>
      <c r="L44" s="54">
        <f t="shared" si="13"/>
        <v>2</v>
      </c>
      <c r="M44" s="55" t="s">
        <v>65</v>
      </c>
      <c r="N44" s="56" t="s">
        <v>64</v>
      </c>
      <c r="O44" s="56" t="s">
        <v>540</v>
      </c>
      <c r="P44" s="56" t="s">
        <v>478</v>
      </c>
      <c r="Q44" s="57">
        <v>2</v>
      </c>
      <c r="R44" s="57">
        <v>2</v>
      </c>
      <c r="S44" s="203">
        <f>Q44*R44</f>
        <v>4</v>
      </c>
      <c r="T44" s="59" t="str">
        <f>IF(S44&lt;=4,"Bajo",IF(S44&lt;=8,"Medio",IF(S44&lt;=20,"Alto",IF(S44&lt;=40,"Muy Alto",IF(S44&lt;=40,"Muy Alto")))))</f>
        <v>Bajo</v>
      </c>
      <c r="U44" s="57">
        <v>25</v>
      </c>
      <c r="V44" s="57">
        <f t="shared" si="25"/>
        <v>100</v>
      </c>
      <c r="W44" s="60" t="str">
        <f t="shared" si="16"/>
        <v>III</v>
      </c>
      <c r="X44" s="61" t="str">
        <f t="shared" si="17"/>
        <v>Mejorable</v>
      </c>
      <c r="Y44" s="61" t="str">
        <f t="shared" si="18"/>
        <v>Mejorar control existente</v>
      </c>
      <c r="Z44" s="56" t="s">
        <v>64</v>
      </c>
      <c r="AA44" s="56" t="s">
        <v>451</v>
      </c>
      <c r="AB44" s="56" t="s">
        <v>64</v>
      </c>
      <c r="AC44" s="56"/>
      <c r="AD44" s="56" t="s">
        <v>64</v>
      </c>
      <c r="AE44" s="56"/>
      <c r="AF44" s="68" t="s">
        <v>513</v>
      </c>
      <c r="AG44" s="56"/>
      <c r="AH44" s="56" t="s">
        <v>64</v>
      </c>
      <c r="AI44" s="56"/>
      <c r="AJ44" s="64"/>
      <c r="AK44" s="64"/>
      <c r="AL44" s="64"/>
      <c r="AM44" s="57">
        <v>2</v>
      </c>
      <c r="AN44" s="57">
        <v>2</v>
      </c>
      <c r="AO44" s="203">
        <f>AM44*AN44</f>
        <v>4</v>
      </c>
      <c r="AP44" s="59" t="str">
        <f>IF(AO44&lt;=4,"Bajo",IF(AO44&lt;=8,"Medio",IF(AO44&lt;=20,"Alto",IF(AO44&lt;=40,"Muy Alto",IF(AO44&lt;=40,"Muy Alto")))))</f>
        <v>Bajo</v>
      </c>
      <c r="AQ44" s="57">
        <v>25</v>
      </c>
      <c r="AR44" s="57">
        <f>AO44*AQ44</f>
        <v>100</v>
      </c>
      <c r="AS44" s="60" t="str">
        <f>IF(AR44&lt;=20,"IV",IF(AR44&lt;=120,"III",IF(AR44&lt;=500,"II",IF(AR44&lt;=4000,"I",IF(AR44=4000,"I")))))</f>
        <v>III</v>
      </c>
      <c r="AT44" s="61" t="str">
        <f>IF(AR44&lt;40,"Aceptable",IF(AR44&lt;=120,"Mejorable",IF(AR44&lt;=500,"No Aceptable o Aceptable con control específico  ",IF(AR44&lt;=4000,"No Aceptable",IF(AR44=4000,"No Aceptable")))))</f>
        <v>Mejorable</v>
      </c>
      <c r="AU44" s="61" t="str">
        <f>IF(AR44&lt;=20,"No reqiere intervevir",IF(AR44&lt;=120,"Mejorar control existente",IF(AR44&lt;=500,"Adoptar medidas de control  ",IF(AR44&lt;=4000,"Corecion urgente",IF(AR44=4000,"Corecion urgente urgente")))))</f>
        <v>Mejorar control existente</v>
      </c>
    </row>
    <row r="45" spans="1:47" ht="18" x14ac:dyDescent="0.2">
      <c r="A45" s="88"/>
      <c r="B45" s="89"/>
      <c r="C45" s="90"/>
      <c r="D45" s="89"/>
      <c r="E45" s="88"/>
      <c r="F45" s="91"/>
      <c r="G45" s="91"/>
      <c r="H45" s="91"/>
      <c r="I45" s="92"/>
      <c r="J45" s="92"/>
      <c r="K45" s="93"/>
      <c r="L45" s="94"/>
      <c r="M45" s="95"/>
      <c r="N45" s="91"/>
      <c r="O45" s="91"/>
      <c r="P45" s="91"/>
      <c r="Q45" s="96"/>
      <c r="R45" s="96"/>
      <c r="S45" s="96"/>
      <c r="T45" s="97"/>
      <c r="U45" s="96"/>
      <c r="V45" s="96"/>
      <c r="W45" s="98"/>
      <c r="X45" s="97"/>
      <c r="Y45" s="97"/>
      <c r="Z45" s="91"/>
      <c r="AA45" s="91"/>
      <c r="AB45" s="91"/>
      <c r="AC45" s="91"/>
      <c r="AD45" s="91"/>
      <c r="AE45" s="91"/>
      <c r="AF45" s="91"/>
      <c r="AG45" s="91"/>
      <c r="AH45" s="91"/>
      <c r="AI45" s="91"/>
      <c r="AJ45" s="99"/>
      <c r="AK45" s="94"/>
      <c r="AL45" s="94"/>
      <c r="AM45" s="96"/>
      <c r="AN45" s="96"/>
      <c r="AO45" s="96"/>
      <c r="AP45" s="97"/>
      <c r="AQ45" s="96"/>
      <c r="AR45" s="96"/>
      <c r="AS45" s="98"/>
      <c r="AT45" s="97"/>
      <c r="AU45" s="97"/>
    </row>
    <row r="46" spans="1:47" ht="409.5" x14ac:dyDescent="0.2">
      <c r="A46" s="303" t="s">
        <v>383</v>
      </c>
      <c r="B46" s="304" t="s">
        <v>524</v>
      </c>
      <c r="C46" s="304" t="s">
        <v>526</v>
      </c>
      <c r="D46" s="202" t="s">
        <v>64</v>
      </c>
      <c r="E46" s="205" t="s">
        <v>66</v>
      </c>
      <c r="F46" s="51" t="s">
        <v>18</v>
      </c>
      <c r="G46" s="52" t="s">
        <v>147</v>
      </c>
      <c r="H46" s="52" t="s">
        <v>194</v>
      </c>
      <c r="I46" s="52"/>
      <c r="J46" s="67"/>
      <c r="K46" s="67"/>
      <c r="L46" s="54">
        <f t="shared" si="13"/>
        <v>0</v>
      </c>
      <c r="M46" s="55" t="s">
        <v>65</v>
      </c>
      <c r="N46" s="56" t="s">
        <v>64</v>
      </c>
      <c r="O46" s="56" t="s">
        <v>540</v>
      </c>
      <c r="P46" s="56" t="s">
        <v>478</v>
      </c>
      <c r="Q46" s="57">
        <v>2</v>
      </c>
      <c r="R46" s="57">
        <v>2</v>
      </c>
      <c r="S46" s="203">
        <f>Q46*R46</f>
        <v>4</v>
      </c>
      <c r="T46" s="59" t="str">
        <f>IF(S46&lt;=4,"Bajo",IF(S46&lt;=8,"Medio",IF(S46&lt;=20,"Alto",IF(S46&lt;=40,"Muy Alto",IF(S46&lt;=40,"Muy Alto")))))</f>
        <v>Bajo</v>
      </c>
      <c r="U46" s="57">
        <v>25</v>
      </c>
      <c r="V46" s="57">
        <f>S46*U46</f>
        <v>100</v>
      </c>
      <c r="W46" s="60" t="str">
        <f>IF(V46&lt;=20,"IV",IF(V46&lt;=120,"III",IF(V46&lt;=500,"II",IF(V46&lt;=4000,"I",IF(V46=4000,"I")))))</f>
        <v>III</v>
      </c>
      <c r="X46" s="61" t="str">
        <f>IF(V46&lt;40,"Aceptable",IF(V46&lt;=120,"Mejorable",IF(V46&lt;=500,"No Aceptable o Aceptable con control específico  ",IF(V46&lt;=4000,"No Aceptable",IF(V46=4000,"No Aceptable")))))</f>
        <v>Mejorable</v>
      </c>
      <c r="Y46" s="61" t="str">
        <f>IF(V46&lt;=20,"No reqiere intervevir",IF(V46&lt;=120,"Mejorar control existente",IF(V46&lt;=500,"Adoptar medidas de control  ",IF(V46&lt;=4000,"Corecion urgente",IF(V46=4000,"Corecion urgente urgente")))))</f>
        <v>Mejorar control existente</v>
      </c>
      <c r="Z46" s="56" t="s">
        <v>64</v>
      </c>
      <c r="AA46" s="56" t="s">
        <v>451</v>
      </c>
      <c r="AB46" s="56" t="s">
        <v>64</v>
      </c>
      <c r="AC46" s="56"/>
      <c r="AD46" s="56" t="s">
        <v>64</v>
      </c>
      <c r="AE46" s="56"/>
      <c r="AF46" s="68" t="s">
        <v>513</v>
      </c>
      <c r="AG46" s="56"/>
      <c r="AH46" s="56" t="s">
        <v>64</v>
      </c>
      <c r="AI46" s="56"/>
      <c r="AJ46" s="64"/>
      <c r="AK46" s="64"/>
      <c r="AL46" s="64"/>
      <c r="AM46" s="57">
        <v>2</v>
      </c>
      <c r="AN46" s="57">
        <v>2</v>
      </c>
      <c r="AO46" s="203">
        <f t="shared" si="19"/>
        <v>4</v>
      </c>
      <c r="AP46" s="59" t="str">
        <f t="shared" si="20"/>
        <v>Bajo</v>
      </c>
      <c r="AQ46" s="57">
        <v>25</v>
      </c>
      <c r="AR46" s="57">
        <f t="shared" si="21"/>
        <v>100</v>
      </c>
      <c r="AS46" s="60" t="str">
        <f t="shared" si="22"/>
        <v>III</v>
      </c>
      <c r="AT46" s="61" t="str">
        <f t="shared" si="23"/>
        <v>Mejorable</v>
      </c>
      <c r="AU46" s="61" t="str">
        <f t="shared" si="24"/>
        <v>Mejorar control existente</v>
      </c>
    </row>
    <row r="47" spans="1:47" ht="409.5" x14ac:dyDescent="0.2">
      <c r="A47" s="303"/>
      <c r="B47" s="304"/>
      <c r="C47" s="304"/>
      <c r="D47" s="202" t="s">
        <v>64</v>
      </c>
      <c r="E47" s="305" t="s">
        <v>62</v>
      </c>
      <c r="F47" s="51" t="s">
        <v>31</v>
      </c>
      <c r="G47" s="52" t="s">
        <v>368</v>
      </c>
      <c r="H47" s="52" t="s">
        <v>179</v>
      </c>
      <c r="I47" s="52"/>
      <c r="J47" s="67"/>
      <c r="K47" s="67"/>
      <c r="L47" s="54">
        <f t="shared" si="13"/>
        <v>0</v>
      </c>
      <c r="M47" s="55" t="s">
        <v>65</v>
      </c>
      <c r="N47" s="56" t="s">
        <v>64</v>
      </c>
      <c r="O47" s="56" t="s">
        <v>508</v>
      </c>
      <c r="P47" s="56" t="s">
        <v>64</v>
      </c>
      <c r="Q47" s="57">
        <v>2</v>
      </c>
      <c r="R47" s="57">
        <v>2</v>
      </c>
      <c r="S47" s="203">
        <f>Q47*R47</f>
        <v>4</v>
      </c>
      <c r="T47" s="59" t="str">
        <f>IF(S47&lt;=4,"Bajo",IF(S47&lt;=8,"Medio",IF(S47&lt;=20,"Alto",IF(S47&lt;=40,"Muy Alto",IF(S47&lt;=40,"Muy Alto")))))</f>
        <v>Bajo</v>
      </c>
      <c r="U47" s="57">
        <v>25</v>
      </c>
      <c r="V47" s="57">
        <f>S47*U47</f>
        <v>100</v>
      </c>
      <c r="W47" s="60" t="str">
        <f>IF(V47&lt;=20,"IV",IF(V47&lt;=120,"III",IF(V47&lt;=500,"II",IF(V47&lt;=4000,"I",IF(V47=4000,"I")))))</f>
        <v>III</v>
      </c>
      <c r="X47" s="61" t="str">
        <f>IF(V47&lt;40,"Aceptable",IF(V47&lt;=120,"Mejorable",IF(V47&lt;=500,"No Aceptable o Aceptable con control específico  ",IF(V47&lt;=4000,"No Aceptable",IF(V47=4000,"No Aceptable")))))</f>
        <v>Mejorable</v>
      </c>
      <c r="Y47" s="61" t="str">
        <f>IF(V47&lt;=20,"No reqiere intervevir",IF(V47&lt;=120,"Mejorar control existente",IF(V47&lt;=500,"Adoptar medidas de control  ",IF(V47&lt;=4000,"Corecion urgente",IF(V47=4000,"Corecion urgente urgente")))))</f>
        <v>Mejorar control existente</v>
      </c>
      <c r="Z47" s="56" t="s">
        <v>64</v>
      </c>
      <c r="AA47" s="56" t="s">
        <v>451</v>
      </c>
      <c r="AB47" s="56" t="s">
        <v>64</v>
      </c>
      <c r="AC47" s="56"/>
      <c r="AD47" s="56" t="s">
        <v>538</v>
      </c>
      <c r="AE47" s="56"/>
      <c r="AF47" s="56" t="s">
        <v>537</v>
      </c>
      <c r="AG47" s="56"/>
      <c r="AH47" s="56" t="s">
        <v>64</v>
      </c>
      <c r="AI47" s="56"/>
      <c r="AJ47" s="64"/>
      <c r="AK47" s="64"/>
      <c r="AL47" s="64"/>
      <c r="AM47" s="57">
        <v>2</v>
      </c>
      <c r="AN47" s="57">
        <v>2</v>
      </c>
      <c r="AO47" s="203">
        <f t="shared" si="19"/>
        <v>4</v>
      </c>
      <c r="AP47" s="59" t="str">
        <f t="shared" si="20"/>
        <v>Bajo</v>
      </c>
      <c r="AQ47" s="57">
        <v>25</v>
      </c>
      <c r="AR47" s="57">
        <f t="shared" si="21"/>
        <v>100</v>
      </c>
      <c r="AS47" s="60" t="str">
        <f t="shared" si="22"/>
        <v>III</v>
      </c>
      <c r="AT47" s="61" t="str">
        <f t="shared" si="23"/>
        <v>Mejorable</v>
      </c>
      <c r="AU47" s="61" t="str">
        <f t="shared" si="24"/>
        <v>Mejorar control existente</v>
      </c>
    </row>
    <row r="48" spans="1:47" ht="409.5" x14ac:dyDescent="0.2">
      <c r="A48" s="303"/>
      <c r="B48" s="304"/>
      <c r="C48" s="304"/>
      <c r="D48" s="202" t="s">
        <v>64</v>
      </c>
      <c r="E48" s="305"/>
      <c r="F48" s="51" t="s">
        <v>38</v>
      </c>
      <c r="G48" s="52" t="s">
        <v>426</v>
      </c>
      <c r="H48" s="52" t="s">
        <v>355</v>
      </c>
      <c r="I48" s="52"/>
      <c r="J48" s="67"/>
      <c r="K48" s="67"/>
      <c r="L48" s="54">
        <f t="shared" si="13"/>
        <v>0</v>
      </c>
      <c r="M48" s="55" t="s">
        <v>65</v>
      </c>
      <c r="N48" s="55"/>
      <c r="O48" s="55"/>
      <c r="P48" s="56" t="s">
        <v>382</v>
      </c>
      <c r="Q48" s="57">
        <v>2</v>
      </c>
      <c r="R48" s="57">
        <v>2</v>
      </c>
      <c r="S48" s="203">
        <f>Q48*R48</f>
        <v>4</v>
      </c>
      <c r="T48" s="59" t="str">
        <f>IF(S48&lt;=4,"Bajo",IF(S48&lt;=8,"Medio",IF(S48&lt;=20,"Alto",IF(S48&lt;=40,"Muy Alto",IF(S48&lt;=40,"Muy Alto")))))</f>
        <v>Bajo</v>
      </c>
      <c r="U48" s="57">
        <v>25</v>
      </c>
      <c r="V48" s="57">
        <f>S48*U48</f>
        <v>100</v>
      </c>
      <c r="W48" s="60" t="str">
        <f>IF(V48&lt;=20,"IV",IF(V48&lt;=120,"III",IF(V48&lt;=500,"II",IF(V48&lt;=4000,"I",IF(V48=4000,"I")))))</f>
        <v>III</v>
      </c>
      <c r="X48" s="61" t="str">
        <f>IF(V48&lt;40,"Aceptable",IF(V48&lt;=120,"Mejorable",IF(V48&lt;=500,"No Aceptable o Aceptable con control específico  ",IF(V48&lt;=4000,"No Aceptable",IF(V48=4000,"No Aceptable")))))</f>
        <v>Mejorable</v>
      </c>
      <c r="Y48" s="61" t="str">
        <f>IF(V48&lt;=20,"No reqiere intervevir",IF(V48&lt;=120,"Mejorar control existente",IF(V48&lt;=500,"Adoptar medidas de control  ",IF(V48&lt;=4000,"Corecion urgente",IF(V48=4000,"Corecion urgente urgente")))))</f>
        <v>Mejorar control existente</v>
      </c>
      <c r="Z48" s="56" t="s">
        <v>64</v>
      </c>
      <c r="AA48" s="56" t="s">
        <v>451</v>
      </c>
      <c r="AB48" s="56" t="s">
        <v>64</v>
      </c>
      <c r="AC48" s="56"/>
      <c r="AD48" s="56" t="s">
        <v>64</v>
      </c>
      <c r="AE48" s="56"/>
      <c r="AF48" s="56" t="s">
        <v>381</v>
      </c>
      <c r="AG48" s="56"/>
      <c r="AH48" s="56" t="s">
        <v>64</v>
      </c>
      <c r="AI48" s="56"/>
      <c r="AJ48" s="64"/>
      <c r="AK48" s="64"/>
      <c r="AL48" s="64"/>
      <c r="AM48" s="57">
        <v>2</v>
      </c>
      <c r="AN48" s="57">
        <v>2</v>
      </c>
      <c r="AO48" s="203">
        <f t="shared" si="19"/>
        <v>4</v>
      </c>
      <c r="AP48" s="59" t="str">
        <f t="shared" si="20"/>
        <v>Bajo</v>
      </c>
      <c r="AQ48" s="57">
        <v>25</v>
      </c>
      <c r="AR48" s="57">
        <f t="shared" si="21"/>
        <v>100</v>
      </c>
      <c r="AS48" s="60" t="str">
        <f t="shared" si="22"/>
        <v>III</v>
      </c>
      <c r="AT48" s="61" t="str">
        <f t="shared" si="23"/>
        <v>Mejorable</v>
      </c>
      <c r="AU48" s="61" t="str">
        <f t="shared" si="24"/>
        <v>Mejorar control existente</v>
      </c>
    </row>
    <row r="49" spans="1:47" ht="17.25" x14ac:dyDescent="0.3">
      <c r="A49" s="267"/>
      <c r="B49" s="267"/>
      <c r="C49" s="204"/>
      <c r="D49" s="71" t="s">
        <v>278</v>
      </c>
      <c r="E49" s="301" t="s">
        <v>313</v>
      </c>
      <c r="F49" s="301"/>
      <c r="G49" s="267" t="s">
        <v>315</v>
      </c>
      <c r="H49" s="267"/>
      <c r="I49" s="267"/>
      <c r="J49" s="267"/>
      <c r="K49" s="267"/>
      <c r="L49" s="267"/>
      <c r="M49" s="267"/>
      <c r="N49" s="204"/>
      <c r="O49" s="204"/>
      <c r="P49" s="302" t="s">
        <v>294</v>
      </c>
      <c r="Q49" s="302"/>
      <c r="R49" s="302"/>
      <c r="S49" s="267" t="s">
        <v>317</v>
      </c>
      <c r="T49" s="267"/>
      <c r="U49" s="267"/>
      <c r="V49" s="267"/>
      <c r="W49" s="267"/>
      <c r="X49" s="72" t="s">
        <v>309</v>
      </c>
      <c r="Y49" s="300" t="s">
        <v>319</v>
      </c>
      <c r="Z49" s="300"/>
      <c r="AA49" s="203"/>
      <c r="AB49" s="300" t="s">
        <v>352</v>
      </c>
      <c r="AC49" s="300"/>
      <c r="AD49" s="300"/>
      <c r="AE49" s="300"/>
      <c r="AF49" s="300"/>
      <c r="AG49" s="300"/>
      <c r="AH49" s="300"/>
      <c r="AI49" s="203"/>
      <c r="AJ49" s="74"/>
      <c r="AK49" s="74"/>
      <c r="AL49" s="74"/>
      <c r="AM49" s="38"/>
      <c r="AN49" s="38"/>
      <c r="AO49" s="267" t="s">
        <v>317</v>
      </c>
      <c r="AP49" s="267"/>
      <c r="AQ49" s="267"/>
      <c r="AR49" s="267"/>
      <c r="AS49" s="267"/>
      <c r="AT49" s="72" t="s">
        <v>309</v>
      </c>
      <c r="AU49" s="38"/>
    </row>
  </sheetData>
  <autoFilter ref="A13:AU29" xr:uid="{0C642B99-BF0C-4214-8877-93AEED9576E3}">
    <filterColumn colId="4">
      <filters>
        <filter val="QUIMICO"/>
      </filters>
    </filterColumn>
  </autoFilter>
  <mergeCells count="70">
    <mergeCell ref="AO49:AS49"/>
    <mergeCell ref="A46:A48"/>
    <mergeCell ref="B46:B48"/>
    <mergeCell ref="C46:C48"/>
    <mergeCell ref="E47:E48"/>
    <mergeCell ref="A49:B49"/>
    <mergeCell ref="E49:F49"/>
    <mergeCell ref="G49:M49"/>
    <mergeCell ref="P49:R49"/>
    <mergeCell ref="S49:W49"/>
    <mergeCell ref="Y49:Z49"/>
    <mergeCell ref="AB49:AH49"/>
    <mergeCell ref="X12:Y12"/>
    <mergeCell ref="Z12:AI12"/>
    <mergeCell ref="AJ12:AL12"/>
    <mergeCell ref="AM12:AS12"/>
    <mergeCell ref="F12:F13"/>
    <mergeCell ref="G12:G13"/>
    <mergeCell ref="H12:H13"/>
    <mergeCell ref="B14:B29"/>
    <mergeCell ref="C14:C29"/>
    <mergeCell ref="D25:D27"/>
    <mergeCell ref="B31:B43"/>
    <mergeCell ref="C31:C44"/>
    <mergeCell ref="D41:D43"/>
    <mergeCell ref="R11:Y11"/>
    <mergeCell ref="AB11:AL11"/>
    <mergeCell ref="AN11:AU11"/>
    <mergeCell ref="A12:A13"/>
    <mergeCell ref="B12:B13"/>
    <mergeCell ref="C12:C13"/>
    <mergeCell ref="D12:D13"/>
    <mergeCell ref="E12:E13"/>
    <mergeCell ref="I12:K12"/>
    <mergeCell ref="L12:L13"/>
    <mergeCell ref="M12:M13"/>
    <mergeCell ref="B11:D11"/>
    <mergeCell ref="F11:P11"/>
    <mergeCell ref="AT12:AU12"/>
    <mergeCell ref="N12:P12"/>
    <mergeCell ref="Q12:W12"/>
    <mergeCell ref="AQ9:AU9"/>
    <mergeCell ref="E8:I8"/>
    <mergeCell ref="J8:K8"/>
    <mergeCell ref="L8:R8"/>
    <mergeCell ref="A9:D9"/>
    <mergeCell ref="E9:I9"/>
    <mergeCell ref="J9:K9"/>
    <mergeCell ref="L9:R9"/>
    <mergeCell ref="S9:Y9"/>
    <mergeCell ref="Z9:AC9"/>
    <mergeCell ref="AD9:AF9"/>
    <mergeCell ref="AG9:AJ9"/>
    <mergeCell ref="AK9:AP9"/>
    <mergeCell ref="A6:D6"/>
    <mergeCell ref="E6:I6"/>
    <mergeCell ref="J6:K6"/>
    <mergeCell ref="L6:R6"/>
    <mergeCell ref="S6:AU8"/>
    <mergeCell ref="A7:D7"/>
    <mergeCell ref="E7:I7"/>
    <mergeCell ref="J7:K7"/>
    <mergeCell ref="L7:R7"/>
    <mergeCell ref="A8:D8"/>
    <mergeCell ref="F1:AL2"/>
    <mergeCell ref="AM1:AU1"/>
    <mergeCell ref="AM2:AU2"/>
    <mergeCell ref="F3:AL4"/>
    <mergeCell ref="AM3:AU3"/>
    <mergeCell ref="AM4:AU4"/>
  </mergeCells>
  <conditionalFormatting sqref="W26:W27 W30 AS30">
    <cfRule type="cellIs" dxfId="1886" priority="1571" operator="greaterThan">
      <formula>600</formula>
    </cfRule>
    <cfRule type="cellIs" dxfId="1885" priority="1572" operator="lessThan">
      <formula>600</formula>
    </cfRule>
    <cfRule type="cellIs" dxfId="1884" priority="1573" operator="between">
      <formula>4000</formula>
      <formula>600</formula>
    </cfRule>
  </conditionalFormatting>
  <conditionalFormatting sqref="W26:W27 W30 AS30">
    <cfRule type="cellIs" dxfId="1883" priority="1568" operator="equal">
      <formula>"I"</formula>
    </cfRule>
    <cfRule type="cellIs" dxfId="1882" priority="1569" operator="greaterThan">
      <formula>150</formula>
    </cfRule>
    <cfRule type="cellIs" dxfId="1881" priority="1570" operator="greaterThan">
      <formula>150</formula>
    </cfRule>
  </conditionalFormatting>
  <conditionalFormatting sqref="W26:W27">
    <cfRule type="cellIs" dxfId="1880" priority="1565" operator="equal">
      <formula>"I"</formula>
    </cfRule>
    <cfRule type="cellIs" dxfId="1879" priority="1566" operator="greaterThan">
      <formula>150</formula>
    </cfRule>
    <cfRule type="cellIs" dxfId="1878" priority="1567" operator="greaterThan">
      <formula>150</formula>
    </cfRule>
  </conditionalFormatting>
  <conditionalFormatting sqref="W26:W27">
    <cfRule type="cellIs" dxfId="1877" priority="1562" operator="equal">
      <formula>"I"</formula>
    </cfRule>
    <cfRule type="cellIs" dxfId="1876" priority="1563" operator="greaterThan">
      <formula>150</formula>
    </cfRule>
    <cfRule type="cellIs" dxfId="1875" priority="1564" operator="greaterThan">
      <formula>150</formula>
    </cfRule>
  </conditionalFormatting>
  <conditionalFormatting sqref="W26:W27">
    <cfRule type="cellIs" dxfId="1874" priority="1559" operator="equal">
      <formula>"I"</formula>
    </cfRule>
    <cfRule type="cellIs" dxfId="1873" priority="1560" operator="greaterThan">
      <formula>150</formula>
    </cfRule>
    <cfRule type="cellIs" dxfId="1872" priority="1561" operator="greaterThan">
      <formula>150</formula>
    </cfRule>
  </conditionalFormatting>
  <conditionalFormatting sqref="Y26:Y27 Y30 AU30">
    <cfRule type="containsText" dxfId="1871" priority="1580" operator="containsText" text="Corecion urgente">
      <formula>NOT(ISERROR(SEARCH("Corecion urgente",Y26)))</formula>
    </cfRule>
    <cfRule type="containsText" dxfId="1870" priority="1581" operator="containsText" text="No reqiere intervevir">
      <formula>NOT(ISERROR(SEARCH("No reqiere intervevir",Y26)))</formula>
    </cfRule>
    <cfRule type="containsText" dxfId="1869" priority="1582" operator="containsText" text="Mejorar control existente">
      <formula>NOT(ISERROR(SEARCH("Mejorar control existente",Y26)))</formula>
    </cfRule>
    <cfRule type="containsText" dxfId="1868" priority="1583" operator="containsText" text="Adoptar medidas de control">
      <formula>NOT(ISERROR(SEARCH("Adoptar medidas de control",Y26)))</formula>
    </cfRule>
    <cfRule type="containsText" dxfId="1867" priority="1584" operator="containsText" text="Correccion urgente">
      <formula>NOT(ISERROR(SEARCH("Correccion urgente",Y26)))</formula>
    </cfRule>
  </conditionalFormatting>
  <conditionalFormatting sqref="W26:W27 W30 AS30">
    <cfRule type="containsText" dxfId="1866" priority="1554" operator="containsText" text="IV">
      <formula>NOT(ISERROR(SEARCH("IV",W26)))</formula>
    </cfRule>
    <cfRule type="containsText" dxfId="1865" priority="1555" operator="containsText" text="III">
      <formula>NOT(ISERROR(SEARCH("III",W26)))</formula>
    </cfRule>
    <cfRule type="containsText" dxfId="1864" priority="1556" operator="containsText" text="II">
      <formula>NOT(ISERROR(SEARCH("II",W26)))</formula>
    </cfRule>
    <cfRule type="containsText" dxfId="1863" priority="1557" operator="containsText" text="II">
      <formula>NOT(ISERROR(SEARCH("II",W26)))</formula>
    </cfRule>
    <cfRule type="containsText" dxfId="1862" priority="1558" operator="containsText" text="I">
      <formula>NOT(ISERROR(SEARCH("I",W26)))</formula>
    </cfRule>
    <cfRule type="containsText" dxfId="1861" priority="1574" stopIfTrue="1" operator="containsText" text="III">
      <formula>NOT(ISERROR(SEARCH("III",W26)))</formula>
    </cfRule>
    <cfRule type="containsText" dxfId="1860" priority="1575" operator="containsText" text="II">
      <formula>NOT(ISERROR(SEARCH("II",W26)))</formula>
    </cfRule>
    <cfRule type="containsText" dxfId="1859" priority="1576" operator="containsText" text="IV">
      <formula>NOT(ISERROR(SEARCH("IV",W26)))</formula>
    </cfRule>
    <cfRule type="containsText" dxfId="1858" priority="1577" operator="containsText" text="III">
      <formula>NOT(ISERROR(SEARCH("III",W26)))</formula>
    </cfRule>
    <cfRule type="containsText" dxfId="1857" priority="1578" operator="containsText" text="III">
      <formula>NOT(ISERROR(SEARCH("III",W26)))</formula>
    </cfRule>
    <cfRule type="containsText" dxfId="1856" priority="1579" operator="containsText" text="I">
      <formula>NOT(ISERROR(SEARCH("I",W26)))</formula>
    </cfRule>
  </conditionalFormatting>
  <conditionalFormatting sqref="T26:T27 AP26:AP27 T14:T16 AP14:AP16 T30 AP30 AP20 T20 T22:T23 AP22:AP23">
    <cfRule type="containsText" dxfId="1855" priority="1549" operator="containsText" text="Muy Alto">
      <formula>NOT(ISERROR(SEARCH("Muy Alto",T14)))</formula>
    </cfRule>
    <cfRule type="containsText" dxfId="1854" priority="1550" operator="containsText" text="Bajo">
      <formula>NOT(ISERROR(SEARCH("Bajo",T14)))</formula>
    </cfRule>
    <cfRule type="containsText" dxfId="1853" priority="1551" operator="containsText" text="Medio">
      <formula>NOT(ISERROR(SEARCH("Medio",T14)))</formula>
    </cfRule>
    <cfRule type="containsText" dxfId="1852" priority="1552" operator="containsText" text="Alto">
      <formula>NOT(ISERROR(SEARCH("Alto",T14)))</formula>
    </cfRule>
    <cfRule type="containsText" dxfId="1851" priority="1553" operator="containsText" text="Muy Alto">
      <formula>NOT(ISERROR(SEARCH("Muy Alto",T14)))</formula>
    </cfRule>
  </conditionalFormatting>
  <conditionalFormatting sqref="W29">
    <cfRule type="cellIs" dxfId="1850" priority="1535" operator="greaterThan">
      <formula>600</formula>
    </cfRule>
    <cfRule type="cellIs" dxfId="1849" priority="1536" operator="lessThan">
      <formula>600</formula>
    </cfRule>
    <cfRule type="cellIs" dxfId="1848" priority="1537" operator="between">
      <formula>4000</formula>
      <formula>600</formula>
    </cfRule>
  </conditionalFormatting>
  <conditionalFormatting sqref="W29">
    <cfRule type="cellIs" dxfId="1847" priority="1532" operator="equal">
      <formula>"I"</formula>
    </cfRule>
    <cfRule type="cellIs" dxfId="1846" priority="1533" operator="greaterThan">
      <formula>150</formula>
    </cfRule>
    <cfRule type="cellIs" dxfId="1845" priority="1534" operator="greaterThan">
      <formula>150</formula>
    </cfRule>
  </conditionalFormatting>
  <conditionalFormatting sqref="W29">
    <cfRule type="cellIs" dxfId="1844" priority="1529" operator="equal">
      <formula>"I"</formula>
    </cfRule>
    <cfRule type="cellIs" dxfId="1843" priority="1530" operator="greaterThan">
      <formula>150</formula>
    </cfRule>
    <cfRule type="cellIs" dxfId="1842" priority="1531" operator="greaterThan">
      <formula>150</formula>
    </cfRule>
  </conditionalFormatting>
  <conditionalFormatting sqref="W29">
    <cfRule type="cellIs" dxfId="1841" priority="1526" operator="equal">
      <formula>"I"</formula>
    </cfRule>
    <cfRule type="cellIs" dxfId="1840" priority="1527" operator="greaterThan">
      <formula>150</formula>
    </cfRule>
    <cfRule type="cellIs" dxfId="1839" priority="1528" operator="greaterThan">
      <formula>150</formula>
    </cfRule>
  </conditionalFormatting>
  <conditionalFormatting sqref="W29">
    <cfRule type="cellIs" dxfId="1838" priority="1523" operator="equal">
      <formula>"I"</formula>
    </cfRule>
    <cfRule type="cellIs" dxfId="1837" priority="1524" operator="greaterThan">
      <formula>150</formula>
    </cfRule>
    <cfRule type="cellIs" dxfId="1836" priority="1525" operator="greaterThan">
      <formula>150</formula>
    </cfRule>
  </conditionalFormatting>
  <conditionalFormatting sqref="Y29">
    <cfRule type="containsText" dxfId="1835" priority="1544" operator="containsText" text="Corecion urgente">
      <formula>NOT(ISERROR(SEARCH("Corecion urgente",Y29)))</formula>
    </cfRule>
    <cfRule type="containsText" dxfId="1834" priority="1545" operator="containsText" text="No reqiere intervevir">
      <formula>NOT(ISERROR(SEARCH("No reqiere intervevir",Y29)))</formula>
    </cfRule>
    <cfRule type="containsText" dxfId="1833" priority="1546" operator="containsText" text="Mejorar control existente">
      <formula>NOT(ISERROR(SEARCH("Mejorar control existente",Y29)))</formula>
    </cfRule>
    <cfRule type="containsText" dxfId="1832" priority="1547" operator="containsText" text="Adoptar medidas de control">
      <formula>NOT(ISERROR(SEARCH("Adoptar medidas de control",Y29)))</formula>
    </cfRule>
    <cfRule type="containsText" dxfId="1831" priority="1548" operator="containsText" text="Correccion urgente">
      <formula>NOT(ISERROR(SEARCH("Correccion urgente",Y29)))</formula>
    </cfRule>
  </conditionalFormatting>
  <conditionalFormatting sqref="W29">
    <cfRule type="containsText" dxfId="1830" priority="1518" operator="containsText" text="IV">
      <formula>NOT(ISERROR(SEARCH("IV",W29)))</formula>
    </cfRule>
    <cfRule type="containsText" dxfId="1829" priority="1519" operator="containsText" text="III">
      <formula>NOT(ISERROR(SEARCH("III",W29)))</formula>
    </cfRule>
    <cfRule type="containsText" dxfId="1828" priority="1520" operator="containsText" text="II">
      <formula>NOT(ISERROR(SEARCH("II",W29)))</formula>
    </cfRule>
    <cfRule type="containsText" dxfId="1827" priority="1521" operator="containsText" text="II">
      <formula>NOT(ISERROR(SEARCH("II",W29)))</formula>
    </cfRule>
    <cfRule type="containsText" dxfId="1826" priority="1522" operator="containsText" text="I">
      <formula>NOT(ISERROR(SEARCH("I",W29)))</formula>
    </cfRule>
    <cfRule type="containsText" dxfId="1825" priority="1538" stopIfTrue="1" operator="containsText" text="III">
      <formula>NOT(ISERROR(SEARCH("III",W29)))</formula>
    </cfRule>
    <cfRule type="containsText" dxfId="1824" priority="1539" operator="containsText" text="II">
      <formula>NOT(ISERROR(SEARCH("II",W29)))</formula>
    </cfRule>
    <cfRule type="containsText" dxfId="1823" priority="1540" operator="containsText" text="IV">
      <formula>NOT(ISERROR(SEARCH("IV",W29)))</formula>
    </cfRule>
    <cfRule type="containsText" dxfId="1822" priority="1541" operator="containsText" text="III">
      <formula>NOT(ISERROR(SEARCH("III",W29)))</formula>
    </cfRule>
    <cfRule type="containsText" dxfId="1821" priority="1542" operator="containsText" text="III">
      <formula>NOT(ISERROR(SEARCH("III",W29)))</formula>
    </cfRule>
    <cfRule type="containsText" dxfId="1820" priority="1543" operator="containsText" text="I">
      <formula>NOT(ISERROR(SEARCH("I",W29)))</formula>
    </cfRule>
  </conditionalFormatting>
  <conditionalFormatting sqref="T29">
    <cfRule type="containsText" dxfId="1819" priority="1513" operator="containsText" text="Muy Alto">
      <formula>NOT(ISERROR(SEARCH("Muy Alto",T29)))</formula>
    </cfRule>
    <cfRule type="containsText" dxfId="1818" priority="1514" operator="containsText" text="Bajo">
      <formula>NOT(ISERROR(SEARCH("Bajo",T29)))</formula>
    </cfRule>
    <cfRule type="containsText" dxfId="1817" priority="1515" operator="containsText" text="Medio">
      <formula>NOT(ISERROR(SEARCH("Medio",T29)))</formula>
    </cfRule>
    <cfRule type="containsText" dxfId="1816" priority="1516" operator="containsText" text="Alto">
      <formula>NOT(ISERROR(SEARCH("Alto",T29)))</formula>
    </cfRule>
    <cfRule type="containsText" dxfId="1815" priority="1517" operator="containsText" text="Muy Alto">
      <formula>NOT(ISERROR(SEARCH("Muy Alto",T29)))</formula>
    </cfRule>
  </conditionalFormatting>
  <conditionalFormatting sqref="T25">
    <cfRule type="containsText" dxfId="1814" priority="1477" operator="containsText" text="Muy Alto">
      <formula>NOT(ISERROR(SEARCH("Muy Alto",T25)))</formula>
    </cfRule>
    <cfRule type="containsText" dxfId="1813" priority="1478" operator="containsText" text="Bajo">
      <formula>NOT(ISERROR(SEARCH("Bajo",T25)))</formula>
    </cfRule>
    <cfRule type="containsText" dxfId="1812" priority="1479" operator="containsText" text="Medio">
      <formula>NOT(ISERROR(SEARCH("Medio",T25)))</formula>
    </cfRule>
    <cfRule type="containsText" dxfId="1811" priority="1480" operator="containsText" text="Alto">
      <formula>NOT(ISERROR(SEARCH("Alto",T25)))</formula>
    </cfRule>
    <cfRule type="containsText" dxfId="1810" priority="1481" operator="containsText" text="Muy Alto">
      <formula>NOT(ISERROR(SEARCH("Muy Alto",T25)))</formula>
    </cfRule>
  </conditionalFormatting>
  <conditionalFormatting sqref="Y46">
    <cfRule type="containsText" dxfId="1809" priority="1400" operator="containsText" text="Corecion urgente">
      <formula>NOT(ISERROR(SEARCH("Corecion urgente",Y46)))</formula>
    </cfRule>
    <cfRule type="containsText" dxfId="1808" priority="1401" operator="containsText" text="No reqiere intervevir">
      <formula>NOT(ISERROR(SEARCH("No reqiere intervevir",Y46)))</formula>
    </cfRule>
    <cfRule type="containsText" dxfId="1807" priority="1402" operator="containsText" text="Mejorar control existente">
      <formula>NOT(ISERROR(SEARCH("Mejorar control existente",Y46)))</formula>
    </cfRule>
    <cfRule type="containsText" dxfId="1806" priority="1403" operator="containsText" text="Adoptar medidas de control">
      <formula>NOT(ISERROR(SEARCH("Adoptar medidas de control",Y46)))</formula>
    </cfRule>
    <cfRule type="containsText" dxfId="1805" priority="1404" operator="containsText" text="Correccion urgente">
      <formula>NOT(ISERROR(SEARCH("Correccion urgente",Y46)))</formula>
    </cfRule>
  </conditionalFormatting>
  <conditionalFormatting sqref="W46">
    <cfRule type="containsText" dxfId="1804" priority="1374" operator="containsText" text="IV">
      <formula>NOT(ISERROR(SEARCH("IV",W46)))</formula>
    </cfRule>
    <cfRule type="containsText" dxfId="1803" priority="1375" operator="containsText" text="III">
      <formula>NOT(ISERROR(SEARCH("III",W46)))</formula>
    </cfRule>
    <cfRule type="containsText" dxfId="1802" priority="1376" operator="containsText" text="II">
      <formula>NOT(ISERROR(SEARCH("II",W46)))</formula>
    </cfRule>
    <cfRule type="containsText" dxfId="1801" priority="1377" operator="containsText" text="II">
      <formula>NOT(ISERROR(SEARCH("II",W46)))</formula>
    </cfRule>
    <cfRule type="containsText" dxfId="1800" priority="1378" operator="containsText" text="I">
      <formula>NOT(ISERROR(SEARCH("I",W46)))</formula>
    </cfRule>
    <cfRule type="containsText" dxfId="1799" priority="1394" stopIfTrue="1" operator="containsText" text="III">
      <formula>NOT(ISERROR(SEARCH("III",W46)))</formula>
    </cfRule>
    <cfRule type="containsText" dxfId="1798" priority="1395" operator="containsText" text="II">
      <formula>NOT(ISERROR(SEARCH("II",W46)))</formula>
    </cfRule>
    <cfRule type="containsText" dxfId="1797" priority="1396" operator="containsText" text="IV">
      <formula>NOT(ISERROR(SEARCH("IV",W46)))</formula>
    </cfRule>
    <cfRule type="containsText" dxfId="1796" priority="1397" operator="containsText" text="III">
      <formula>NOT(ISERROR(SEARCH("III",W46)))</formula>
    </cfRule>
    <cfRule type="containsText" dxfId="1795" priority="1398" operator="containsText" text="III">
      <formula>NOT(ISERROR(SEARCH("III",W46)))</formula>
    </cfRule>
    <cfRule type="containsText" dxfId="1794" priority="1399" operator="containsText" text="I">
      <formula>NOT(ISERROR(SEARCH("I",W46)))</formula>
    </cfRule>
  </conditionalFormatting>
  <conditionalFormatting sqref="W46">
    <cfRule type="cellIs" dxfId="1793" priority="1391" operator="greaterThan">
      <formula>600</formula>
    </cfRule>
    <cfRule type="cellIs" dxfId="1792" priority="1392" operator="lessThan">
      <formula>600</formula>
    </cfRule>
    <cfRule type="cellIs" dxfId="1791" priority="1393" operator="between">
      <formula>4000</formula>
      <formula>600</formula>
    </cfRule>
  </conditionalFormatting>
  <conditionalFormatting sqref="W46">
    <cfRule type="cellIs" dxfId="1790" priority="1388" operator="equal">
      <formula>"I"</formula>
    </cfRule>
    <cfRule type="cellIs" dxfId="1789" priority="1389" operator="greaterThan">
      <formula>150</formula>
    </cfRule>
    <cfRule type="cellIs" dxfId="1788" priority="1390" operator="greaterThan">
      <formula>150</formula>
    </cfRule>
  </conditionalFormatting>
  <conditionalFormatting sqref="W46">
    <cfRule type="cellIs" dxfId="1787" priority="1385" operator="equal">
      <formula>"I"</formula>
    </cfRule>
    <cfRule type="cellIs" dxfId="1786" priority="1386" operator="greaterThan">
      <formula>150</formula>
    </cfRule>
    <cfRule type="cellIs" dxfId="1785" priority="1387" operator="greaterThan">
      <formula>150</formula>
    </cfRule>
  </conditionalFormatting>
  <conditionalFormatting sqref="W46">
    <cfRule type="cellIs" dxfId="1784" priority="1382" operator="equal">
      <formula>"I"</formula>
    </cfRule>
    <cfRule type="cellIs" dxfId="1783" priority="1383" operator="greaterThan">
      <formula>150</formula>
    </cfRule>
    <cfRule type="cellIs" dxfId="1782" priority="1384" operator="greaterThan">
      <formula>150</formula>
    </cfRule>
  </conditionalFormatting>
  <conditionalFormatting sqref="W46">
    <cfRule type="cellIs" dxfId="1781" priority="1379" operator="equal">
      <formula>"I"</formula>
    </cfRule>
    <cfRule type="cellIs" dxfId="1780" priority="1380" operator="greaterThan">
      <formula>150</formula>
    </cfRule>
    <cfRule type="cellIs" dxfId="1779" priority="1381" operator="greaterThan">
      <formula>150</formula>
    </cfRule>
  </conditionalFormatting>
  <conditionalFormatting sqref="T46">
    <cfRule type="containsText" dxfId="1778" priority="1369" operator="containsText" text="Muy Alto">
      <formula>NOT(ISERROR(SEARCH("Muy Alto",T46)))</formula>
    </cfRule>
    <cfRule type="containsText" dxfId="1777" priority="1370" operator="containsText" text="Bajo">
      <formula>NOT(ISERROR(SEARCH("Bajo",T46)))</formula>
    </cfRule>
    <cfRule type="containsText" dxfId="1776" priority="1371" operator="containsText" text="Medio">
      <formula>NOT(ISERROR(SEARCH("Medio",T46)))</formula>
    </cfRule>
    <cfRule type="containsText" dxfId="1775" priority="1372" operator="containsText" text="Alto">
      <formula>NOT(ISERROR(SEARCH("Alto",T46)))</formula>
    </cfRule>
    <cfRule type="containsText" dxfId="1774" priority="1373" operator="containsText" text="Muy Alto">
      <formula>NOT(ISERROR(SEARCH("Muy Alto",T46)))</formula>
    </cfRule>
  </conditionalFormatting>
  <conditionalFormatting sqref="Y25">
    <cfRule type="containsText" dxfId="1773" priority="1508" operator="containsText" text="Corecion urgente">
      <formula>NOT(ISERROR(SEARCH("Corecion urgente",Y25)))</formula>
    </cfRule>
    <cfRule type="containsText" dxfId="1772" priority="1509" operator="containsText" text="No reqiere intervevir">
      <formula>NOT(ISERROR(SEARCH("No reqiere intervevir",Y25)))</formula>
    </cfRule>
    <cfRule type="containsText" dxfId="1771" priority="1510" operator="containsText" text="Mejorar control existente">
      <formula>NOT(ISERROR(SEARCH("Mejorar control existente",Y25)))</formula>
    </cfRule>
    <cfRule type="containsText" dxfId="1770" priority="1511" operator="containsText" text="Adoptar medidas de control">
      <formula>NOT(ISERROR(SEARCH("Adoptar medidas de control",Y25)))</formula>
    </cfRule>
    <cfRule type="containsText" dxfId="1769" priority="1512" operator="containsText" text="Correccion urgente">
      <formula>NOT(ISERROR(SEARCH("Correccion urgente",Y25)))</formula>
    </cfRule>
  </conditionalFormatting>
  <conditionalFormatting sqref="W25">
    <cfRule type="containsText" dxfId="1768" priority="1482" operator="containsText" text="IV">
      <formula>NOT(ISERROR(SEARCH("IV",W25)))</formula>
    </cfRule>
    <cfRule type="containsText" dxfId="1767" priority="1483" operator="containsText" text="III">
      <formula>NOT(ISERROR(SEARCH("III",W25)))</formula>
    </cfRule>
    <cfRule type="containsText" dxfId="1766" priority="1484" operator="containsText" text="II">
      <formula>NOT(ISERROR(SEARCH("II",W25)))</formula>
    </cfRule>
    <cfRule type="containsText" dxfId="1765" priority="1485" operator="containsText" text="II">
      <formula>NOT(ISERROR(SEARCH("II",W25)))</formula>
    </cfRule>
    <cfRule type="containsText" dxfId="1764" priority="1486" operator="containsText" text="I">
      <formula>NOT(ISERROR(SEARCH("I",W25)))</formula>
    </cfRule>
    <cfRule type="containsText" dxfId="1763" priority="1502" stopIfTrue="1" operator="containsText" text="III">
      <formula>NOT(ISERROR(SEARCH("III",W25)))</formula>
    </cfRule>
    <cfRule type="containsText" dxfId="1762" priority="1503" operator="containsText" text="II">
      <formula>NOT(ISERROR(SEARCH("II",W25)))</formula>
    </cfRule>
    <cfRule type="containsText" dxfId="1761" priority="1504" operator="containsText" text="IV">
      <formula>NOT(ISERROR(SEARCH("IV",W25)))</formula>
    </cfRule>
    <cfRule type="containsText" dxfId="1760" priority="1505" operator="containsText" text="III">
      <formula>NOT(ISERROR(SEARCH("III",W25)))</formula>
    </cfRule>
    <cfRule type="containsText" dxfId="1759" priority="1506" operator="containsText" text="III">
      <formula>NOT(ISERROR(SEARCH("III",W25)))</formula>
    </cfRule>
    <cfRule type="containsText" dxfId="1758" priority="1507" operator="containsText" text="I">
      <formula>NOT(ISERROR(SEARCH("I",W25)))</formula>
    </cfRule>
  </conditionalFormatting>
  <conditionalFormatting sqref="W25">
    <cfRule type="cellIs" dxfId="1757" priority="1499" operator="greaterThan">
      <formula>600</formula>
    </cfRule>
    <cfRule type="cellIs" dxfId="1756" priority="1500" operator="lessThan">
      <formula>600</formula>
    </cfRule>
    <cfRule type="cellIs" dxfId="1755" priority="1501" operator="between">
      <formula>4000</formula>
      <formula>600</formula>
    </cfRule>
  </conditionalFormatting>
  <conditionalFormatting sqref="W25">
    <cfRule type="cellIs" dxfId="1754" priority="1496" operator="equal">
      <formula>"I"</formula>
    </cfRule>
    <cfRule type="cellIs" dxfId="1753" priority="1497" operator="greaterThan">
      <formula>150</formula>
    </cfRule>
    <cfRule type="cellIs" dxfId="1752" priority="1498" operator="greaterThan">
      <formula>150</formula>
    </cfRule>
  </conditionalFormatting>
  <conditionalFormatting sqref="W25">
    <cfRule type="cellIs" dxfId="1751" priority="1493" operator="equal">
      <formula>"I"</formula>
    </cfRule>
    <cfRule type="cellIs" dxfId="1750" priority="1494" operator="greaterThan">
      <formula>150</formula>
    </cfRule>
    <cfRule type="cellIs" dxfId="1749" priority="1495" operator="greaterThan">
      <formula>150</formula>
    </cfRule>
  </conditionalFormatting>
  <conditionalFormatting sqref="W25">
    <cfRule type="cellIs" dxfId="1748" priority="1490" operator="equal">
      <formula>"I"</formula>
    </cfRule>
    <cfRule type="cellIs" dxfId="1747" priority="1491" operator="greaterThan">
      <formula>150</formula>
    </cfRule>
    <cfRule type="cellIs" dxfId="1746" priority="1492" operator="greaterThan">
      <formula>150</formula>
    </cfRule>
  </conditionalFormatting>
  <conditionalFormatting sqref="W25">
    <cfRule type="cellIs" dxfId="1745" priority="1487" operator="equal">
      <formula>"I"</formula>
    </cfRule>
    <cfRule type="cellIs" dxfId="1744" priority="1488" operator="greaterThan">
      <formula>150</formula>
    </cfRule>
    <cfRule type="cellIs" dxfId="1743" priority="1489" operator="greaterThan">
      <formula>150</formula>
    </cfRule>
  </conditionalFormatting>
  <conditionalFormatting sqref="Y24">
    <cfRule type="containsText" dxfId="1742" priority="1472" operator="containsText" text="Corecion urgente">
      <formula>NOT(ISERROR(SEARCH("Corecion urgente",Y24)))</formula>
    </cfRule>
    <cfRule type="containsText" dxfId="1741" priority="1473" operator="containsText" text="No reqiere intervevir">
      <formula>NOT(ISERROR(SEARCH("No reqiere intervevir",Y24)))</formula>
    </cfRule>
    <cfRule type="containsText" dxfId="1740" priority="1474" operator="containsText" text="Mejorar control existente">
      <formula>NOT(ISERROR(SEARCH("Mejorar control existente",Y24)))</formula>
    </cfRule>
    <cfRule type="containsText" dxfId="1739" priority="1475" operator="containsText" text="Adoptar medidas de control">
      <formula>NOT(ISERROR(SEARCH("Adoptar medidas de control",Y24)))</formula>
    </cfRule>
    <cfRule type="containsText" dxfId="1738" priority="1476" operator="containsText" text="Correccion urgente">
      <formula>NOT(ISERROR(SEARCH("Correccion urgente",Y24)))</formula>
    </cfRule>
  </conditionalFormatting>
  <conditionalFormatting sqref="W24">
    <cfRule type="containsText" dxfId="1737" priority="1446" operator="containsText" text="IV">
      <formula>NOT(ISERROR(SEARCH("IV",W24)))</formula>
    </cfRule>
    <cfRule type="containsText" dxfId="1736" priority="1447" operator="containsText" text="III">
      <formula>NOT(ISERROR(SEARCH("III",W24)))</formula>
    </cfRule>
    <cfRule type="containsText" dxfId="1735" priority="1448" operator="containsText" text="II">
      <formula>NOT(ISERROR(SEARCH("II",W24)))</formula>
    </cfRule>
    <cfRule type="containsText" dxfId="1734" priority="1449" operator="containsText" text="II">
      <formula>NOT(ISERROR(SEARCH("II",W24)))</formula>
    </cfRule>
    <cfRule type="containsText" dxfId="1733" priority="1450" operator="containsText" text="I">
      <formula>NOT(ISERROR(SEARCH("I",W24)))</formula>
    </cfRule>
    <cfRule type="containsText" dxfId="1732" priority="1466" stopIfTrue="1" operator="containsText" text="III">
      <formula>NOT(ISERROR(SEARCH("III",W24)))</formula>
    </cfRule>
    <cfRule type="containsText" dxfId="1731" priority="1467" operator="containsText" text="II">
      <formula>NOT(ISERROR(SEARCH("II",W24)))</formula>
    </cfRule>
    <cfRule type="containsText" dxfId="1730" priority="1468" operator="containsText" text="IV">
      <formula>NOT(ISERROR(SEARCH("IV",W24)))</formula>
    </cfRule>
    <cfRule type="containsText" dxfId="1729" priority="1469" operator="containsText" text="III">
      <formula>NOT(ISERROR(SEARCH("III",W24)))</formula>
    </cfRule>
    <cfRule type="containsText" dxfId="1728" priority="1470" operator="containsText" text="III">
      <formula>NOT(ISERROR(SEARCH("III",W24)))</formula>
    </cfRule>
    <cfRule type="containsText" dxfId="1727" priority="1471" operator="containsText" text="I">
      <formula>NOT(ISERROR(SEARCH("I",W24)))</formula>
    </cfRule>
  </conditionalFormatting>
  <conditionalFormatting sqref="W24">
    <cfRule type="cellIs" dxfId="1726" priority="1463" operator="greaterThan">
      <formula>600</formula>
    </cfRule>
    <cfRule type="cellIs" dxfId="1725" priority="1464" operator="lessThan">
      <formula>600</formula>
    </cfRule>
    <cfRule type="cellIs" dxfId="1724" priority="1465" operator="between">
      <formula>4000</formula>
      <formula>600</formula>
    </cfRule>
  </conditionalFormatting>
  <conditionalFormatting sqref="W24">
    <cfRule type="cellIs" dxfId="1723" priority="1460" operator="equal">
      <formula>"I"</formula>
    </cfRule>
    <cfRule type="cellIs" dxfId="1722" priority="1461" operator="greaterThan">
      <formula>150</formula>
    </cfRule>
    <cfRule type="cellIs" dxfId="1721" priority="1462" operator="greaterThan">
      <formula>150</formula>
    </cfRule>
  </conditionalFormatting>
  <conditionalFormatting sqref="W24">
    <cfRule type="cellIs" dxfId="1720" priority="1457" operator="equal">
      <formula>"I"</formula>
    </cfRule>
    <cfRule type="cellIs" dxfId="1719" priority="1458" operator="greaterThan">
      <formula>150</formula>
    </cfRule>
    <cfRule type="cellIs" dxfId="1718" priority="1459" operator="greaterThan">
      <formula>150</formula>
    </cfRule>
  </conditionalFormatting>
  <conditionalFormatting sqref="W24">
    <cfRule type="cellIs" dxfId="1717" priority="1454" operator="equal">
      <formula>"I"</formula>
    </cfRule>
    <cfRule type="cellIs" dxfId="1716" priority="1455" operator="greaterThan">
      <formula>150</formula>
    </cfRule>
    <cfRule type="cellIs" dxfId="1715" priority="1456" operator="greaterThan">
      <formula>150</formula>
    </cfRule>
  </conditionalFormatting>
  <conditionalFormatting sqref="W24">
    <cfRule type="cellIs" dxfId="1714" priority="1451" operator="equal">
      <formula>"I"</formula>
    </cfRule>
    <cfRule type="cellIs" dxfId="1713" priority="1452" operator="greaterThan">
      <formula>150</formula>
    </cfRule>
    <cfRule type="cellIs" dxfId="1712" priority="1453" operator="greaterThan">
      <formula>150</formula>
    </cfRule>
  </conditionalFormatting>
  <conditionalFormatting sqref="T24">
    <cfRule type="containsText" dxfId="1711" priority="1441" operator="containsText" text="Muy Alto">
      <formula>NOT(ISERROR(SEARCH("Muy Alto",T24)))</formula>
    </cfRule>
    <cfRule type="containsText" dxfId="1710" priority="1442" operator="containsText" text="Bajo">
      <formula>NOT(ISERROR(SEARCH("Bajo",T24)))</formula>
    </cfRule>
    <cfRule type="containsText" dxfId="1709" priority="1443" operator="containsText" text="Medio">
      <formula>NOT(ISERROR(SEARCH("Medio",T24)))</formula>
    </cfRule>
    <cfRule type="containsText" dxfId="1708" priority="1444" operator="containsText" text="Alto">
      <formula>NOT(ISERROR(SEARCH("Alto",T24)))</formula>
    </cfRule>
    <cfRule type="containsText" dxfId="1707" priority="1445" operator="containsText" text="Muy Alto">
      <formula>NOT(ISERROR(SEARCH("Muy Alto",T24)))</formula>
    </cfRule>
  </conditionalFormatting>
  <conditionalFormatting sqref="Y48">
    <cfRule type="containsText" dxfId="1706" priority="1436" operator="containsText" text="Corecion urgente">
      <formula>NOT(ISERROR(SEARCH("Corecion urgente",Y48)))</formula>
    </cfRule>
    <cfRule type="containsText" dxfId="1705" priority="1437" operator="containsText" text="No reqiere intervevir">
      <formula>NOT(ISERROR(SEARCH("No reqiere intervevir",Y48)))</formula>
    </cfRule>
    <cfRule type="containsText" dxfId="1704" priority="1438" operator="containsText" text="Mejorar control existente">
      <formula>NOT(ISERROR(SEARCH("Mejorar control existente",Y48)))</formula>
    </cfRule>
    <cfRule type="containsText" dxfId="1703" priority="1439" operator="containsText" text="Adoptar medidas de control">
      <formula>NOT(ISERROR(SEARCH("Adoptar medidas de control",Y48)))</formula>
    </cfRule>
    <cfRule type="containsText" dxfId="1702" priority="1440" operator="containsText" text="Correccion urgente">
      <formula>NOT(ISERROR(SEARCH("Correccion urgente",Y48)))</formula>
    </cfRule>
  </conditionalFormatting>
  <conditionalFormatting sqref="W48">
    <cfRule type="containsText" dxfId="1701" priority="1410" operator="containsText" text="IV">
      <formula>NOT(ISERROR(SEARCH("IV",W48)))</formula>
    </cfRule>
    <cfRule type="containsText" dxfId="1700" priority="1411" operator="containsText" text="III">
      <formula>NOT(ISERROR(SEARCH("III",W48)))</formula>
    </cfRule>
    <cfRule type="containsText" dxfId="1699" priority="1412" operator="containsText" text="II">
      <formula>NOT(ISERROR(SEARCH("II",W48)))</formula>
    </cfRule>
    <cfRule type="containsText" dxfId="1698" priority="1413" operator="containsText" text="II">
      <formula>NOT(ISERROR(SEARCH("II",W48)))</formula>
    </cfRule>
    <cfRule type="containsText" dxfId="1697" priority="1414" operator="containsText" text="I">
      <formula>NOT(ISERROR(SEARCH("I",W48)))</formula>
    </cfRule>
    <cfRule type="containsText" dxfId="1696" priority="1430" stopIfTrue="1" operator="containsText" text="III">
      <formula>NOT(ISERROR(SEARCH("III",W48)))</formula>
    </cfRule>
    <cfRule type="containsText" dxfId="1695" priority="1431" operator="containsText" text="II">
      <formula>NOT(ISERROR(SEARCH("II",W48)))</formula>
    </cfRule>
    <cfRule type="containsText" dxfId="1694" priority="1432" operator="containsText" text="IV">
      <formula>NOT(ISERROR(SEARCH("IV",W48)))</formula>
    </cfRule>
    <cfRule type="containsText" dxfId="1693" priority="1433" operator="containsText" text="III">
      <formula>NOT(ISERROR(SEARCH("III",W48)))</formula>
    </cfRule>
    <cfRule type="containsText" dxfId="1692" priority="1434" operator="containsText" text="III">
      <formula>NOT(ISERROR(SEARCH("III",W48)))</formula>
    </cfRule>
    <cfRule type="containsText" dxfId="1691" priority="1435" operator="containsText" text="I">
      <formula>NOT(ISERROR(SEARCH("I",W48)))</formula>
    </cfRule>
  </conditionalFormatting>
  <conditionalFormatting sqref="W48">
    <cfRule type="cellIs" dxfId="1690" priority="1427" operator="greaterThan">
      <formula>600</formula>
    </cfRule>
    <cfRule type="cellIs" dxfId="1689" priority="1428" operator="lessThan">
      <formula>600</formula>
    </cfRule>
    <cfRule type="cellIs" dxfId="1688" priority="1429" operator="between">
      <formula>4000</formula>
      <formula>600</formula>
    </cfRule>
  </conditionalFormatting>
  <conditionalFormatting sqref="W48">
    <cfRule type="cellIs" dxfId="1687" priority="1424" operator="equal">
      <formula>"I"</formula>
    </cfRule>
    <cfRule type="cellIs" dxfId="1686" priority="1425" operator="greaterThan">
      <formula>150</formula>
    </cfRule>
    <cfRule type="cellIs" dxfId="1685" priority="1426" operator="greaterThan">
      <formula>150</formula>
    </cfRule>
  </conditionalFormatting>
  <conditionalFormatting sqref="W48">
    <cfRule type="cellIs" dxfId="1684" priority="1421" operator="equal">
      <formula>"I"</formula>
    </cfRule>
    <cfRule type="cellIs" dxfId="1683" priority="1422" operator="greaterThan">
      <formula>150</formula>
    </cfRule>
    <cfRule type="cellIs" dxfId="1682" priority="1423" operator="greaterThan">
      <formula>150</formula>
    </cfRule>
  </conditionalFormatting>
  <conditionalFormatting sqref="W48">
    <cfRule type="cellIs" dxfId="1681" priority="1418" operator="equal">
      <formula>"I"</formula>
    </cfRule>
    <cfRule type="cellIs" dxfId="1680" priority="1419" operator="greaterThan">
      <formula>150</formula>
    </cfRule>
    <cfRule type="cellIs" dxfId="1679" priority="1420" operator="greaterThan">
      <formula>150</formula>
    </cfRule>
  </conditionalFormatting>
  <conditionalFormatting sqref="W48">
    <cfRule type="cellIs" dxfId="1678" priority="1415" operator="equal">
      <formula>"I"</formula>
    </cfRule>
    <cfRule type="cellIs" dxfId="1677" priority="1416" operator="greaterThan">
      <formula>150</formula>
    </cfRule>
    <cfRule type="cellIs" dxfId="1676" priority="1417" operator="greaterThan">
      <formula>150</formula>
    </cfRule>
  </conditionalFormatting>
  <conditionalFormatting sqref="T48">
    <cfRule type="containsText" dxfId="1675" priority="1405" operator="containsText" text="Muy Alto">
      <formula>NOT(ISERROR(SEARCH("Muy Alto",T48)))</formula>
    </cfRule>
    <cfRule type="containsText" dxfId="1674" priority="1406" operator="containsText" text="Bajo">
      <formula>NOT(ISERROR(SEARCH("Bajo",T48)))</formula>
    </cfRule>
    <cfRule type="containsText" dxfId="1673" priority="1407" operator="containsText" text="Medio">
      <formula>NOT(ISERROR(SEARCH("Medio",T48)))</formula>
    </cfRule>
    <cfRule type="containsText" dxfId="1672" priority="1408" operator="containsText" text="Alto">
      <formula>NOT(ISERROR(SEARCH("Alto",T48)))</formula>
    </cfRule>
    <cfRule type="containsText" dxfId="1671" priority="1409" operator="containsText" text="Muy Alto">
      <formula>NOT(ISERROR(SEARCH("Muy Alto",T48)))</formula>
    </cfRule>
  </conditionalFormatting>
  <conditionalFormatting sqref="W47">
    <cfRule type="cellIs" dxfId="1670" priority="1355" operator="greaterThan">
      <formula>600</formula>
    </cfRule>
    <cfRule type="cellIs" dxfId="1669" priority="1356" operator="lessThan">
      <formula>600</formula>
    </cfRule>
    <cfRule type="cellIs" dxfId="1668" priority="1357" operator="between">
      <formula>4000</formula>
      <formula>600</formula>
    </cfRule>
  </conditionalFormatting>
  <conditionalFormatting sqref="W47">
    <cfRule type="cellIs" dxfId="1667" priority="1352" operator="equal">
      <formula>"I"</formula>
    </cfRule>
    <cfRule type="cellIs" dxfId="1666" priority="1353" operator="greaterThan">
      <formula>150</formula>
    </cfRule>
    <cfRule type="cellIs" dxfId="1665" priority="1354" operator="greaterThan">
      <formula>150</formula>
    </cfRule>
  </conditionalFormatting>
  <conditionalFormatting sqref="W47">
    <cfRule type="cellIs" dxfId="1664" priority="1349" operator="equal">
      <formula>"I"</formula>
    </cfRule>
    <cfRule type="cellIs" dxfId="1663" priority="1350" operator="greaterThan">
      <formula>150</formula>
    </cfRule>
    <cfRule type="cellIs" dxfId="1662" priority="1351" operator="greaterThan">
      <formula>150</formula>
    </cfRule>
  </conditionalFormatting>
  <conditionalFormatting sqref="W47">
    <cfRule type="cellIs" dxfId="1661" priority="1346" operator="equal">
      <formula>"I"</formula>
    </cfRule>
    <cfRule type="cellIs" dxfId="1660" priority="1347" operator="greaterThan">
      <formula>150</formula>
    </cfRule>
    <cfRule type="cellIs" dxfId="1659" priority="1348" operator="greaterThan">
      <formula>150</formula>
    </cfRule>
  </conditionalFormatting>
  <conditionalFormatting sqref="W47">
    <cfRule type="cellIs" dxfId="1658" priority="1343" operator="equal">
      <formula>"I"</formula>
    </cfRule>
    <cfRule type="cellIs" dxfId="1657" priority="1344" operator="greaterThan">
      <formula>150</formula>
    </cfRule>
    <cfRule type="cellIs" dxfId="1656" priority="1345" operator="greaterThan">
      <formula>150</formula>
    </cfRule>
  </conditionalFormatting>
  <conditionalFormatting sqref="Y47">
    <cfRule type="containsText" dxfId="1655" priority="1364" operator="containsText" text="Corecion urgente">
      <formula>NOT(ISERROR(SEARCH("Corecion urgente",Y47)))</formula>
    </cfRule>
    <cfRule type="containsText" dxfId="1654" priority="1365" operator="containsText" text="No reqiere intervevir">
      <formula>NOT(ISERROR(SEARCH("No reqiere intervevir",Y47)))</formula>
    </cfRule>
    <cfRule type="containsText" dxfId="1653" priority="1366" operator="containsText" text="Mejorar control existente">
      <formula>NOT(ISERROR(SEARCH("Mejorar control existente",Y47)))</formula>
    </cfRule>
    <cfRule type="containsText" dxfId="1652" priority="1367" operator="containsText" text="Adoptar medidas de control">
      <formula>NOT(ISERROR(SEARCH("Adoptar medidas de control",Y47)))</formula>
    </cfRule>
    <cfRule type="containsText" dxfId="1651" priority="1368" operator="containsText" text="Correccion urgente">
      <formula>NOT(ISERROR(SEARCH("Correccion urgente",Y47)))</formula>
    </cfRule>
  </conditionalFormatting>
  <conditionalFormatting sqref="W47">
    <cfRule type="containsText" dxfId="1650" priority="1338" operator="containsText" text="IV">
      <formula>NOT(ISERROR(SEARCH("IV",W47)))</formula>
    </cfRule>
    <cfRule type="containsText" dxfId="1649" priority="1339" operator="containsText" text="III">
      <formula>NOT(ISERROR(SEARCH("III",W47)))</formula>
    </cfRule>
    <cfRule type="containsText" dxfId="1648" priority="1340" operator="containsText" text="II">
      <formula>NOT(ISERROR(SEARCH("II",W47)))</formula>
    </cfRule>
    <cfRule type="containsText" dxfId="1647" priority="1341" operator="containsText" text="II">
      <formula>NOT(ISERROR(SEARCH("II",W47)))</formula>
    </cfRule>
    <cfRule type="containsText" dxfId="1646" priority="1342" operator="containsText" text="I">
      <formula>NOT(ISERROR(SEARCH("I",W47)))</formula>
    </cfRule>
    <cfRule type="containsText" dxfId="1645" priority="1358" stopIfTrue="1" operator="containsText" text="III">
      <formula>NOT(ISERROR(SEARCH("III",W47)))</formula>
    </cfRule>
    <cfRule type="containsText" dxfId="1644" priority="1359" operator="containsText" text="II">
      <formula>NOT(ISERROR(SEARCH("II",W47)))</formula>
    </cfRule>
    <cfRule type="containsText" dxfId="1643" priority="1360" operator="containsText" text="IV">
      <formula>NOT(ISERROR(SEARCH("IV",W47)))</formula>
    </cfRule>
    <cfRule type="containsText" dxfId="1642" priority="1361" operator="containsText" text="III">
      <formula>NOT(ISERROR(SEARCH("III",W47)))</formula>
    </cfRule>
    <cfRule type="containsText" dxfId="1641" priority="1362" operator="containsText" text="III">
      <formula>NOT(ISERROR(SEARCH("III",W47)))</formula>
    </cfRule>
    <cfRule type="containsText" dxfId="1640" priority="1363" operator="containsText" text="I">
      <formula>NOT(ISERROR(SEARCH("I",W47)))</formula>
    </cfRule>
  </conditionalFormatting>
  <conditionalFormatting sqref="T47">
    <cfRule type="containsText" dxfId="1639" priority="1333" operator="containsText" text="Muy Alto">
      <formula>NOT(ISERROR(SEARCH("Muy Alto",T47)))</formula>
    </cfRule>
    <cfRule type="containsText" dxfId="1638" priority="1334" operator="containsText" text="Bajo">
      <formula>NOT(ISERROR(SEARCH("Bajo",T47)))</formula>
    </cfRule>
    <cfRule type="containsText" dxfId="1637" priority="1335" operator="containsText" text="Medio">
      <formula>NOT(ISERROR(SEARCH("Medio",T47)))</formula>
    </cfRule>
    <cfRule type="containsText" dxfId="1636" priority="1336" operator="containsText" text="Alto">
      <formula>NOT(ISERROR(SEARCH("Alto",T47)))</formula>
    </cfRule>
    <cfRule type="containsText" dxfId="1635" priority="1337" operator="containsText" text="Muy Alto">
      <formula>NOT(ISERROR(SEARCH("Muy Alto",T47)))</formula>
    </cfRule>
  </conditionalFormatting>
  <conditionalFormatting sqref="Y15:Y16">
    <cfRule type="containsText" dxfId="1634" priority="1328" operator="containsText" text="Corecion urgente">
      <formula>NOT(ISERROR(SEARCH("Corecion urgente",Y15)))</formula>
    </cfRule>
    <cfRule type="containsText" dxfId="1633" priority="1329" operator="containsText" text="No reqiere intervevir">
      <formula>NOT(ISERROR(SEARCH("No reqiere intervevir",Y15)))</formula>
    </cfRule>
    <cfRule type="containsText" dxfId="1632" priority="1330" operator="containsText" text="Mejorar control existente">
      <formula>NOT(ISERROR(SEARCH("Mejorar control existente",Y15)))</formula>
    </cfRule>
    <cfRule type="containsText" dxfId="1631" priority="1331" operator="containsText" text="Adoptar medidas de control">
      <formula>NOT(ISERROR(SEARCH("Adoptar medidas de control",Y15)))</formula>
    </cfRule>
    <cfRule type="containsText" dxfId="1630" priority="1332" operator="containsText" text="Correccion urgente">
      <formula>NOT(ISERROR(SEARCH("Correccion urgente",Y15)))</formula>
    </cfRule>
  </conditionalFormatting>
  <conditionalFormatting sqref="W15:W16">
    <cfRule type="containsText" dxfId="1629" priority="1302" operator="containsText" text="IV">
      <formula>NOT(ISERROR(SEARCH("IV",W15)))</formula>
    </cfRule>
    <cfRule type="containsText" dxfId="1628" priority="1303" operator="containsText" text="III">
      <formula>NOT(ISERROR(SEARCH("III",W15)))</formula>
    </cfRule>
    <cfRule type="containsText" dxfId="1627" priority="1304" operator="containsText" text="II">
      <formula>NOT(ISERROR(SEARCH("II",W15)))</formula>
    </cfRule>
    <cfRule type="containsText" dxfId="1626" priority="1305" operator="containsText" text="II">
      <formula>NOT(ISERROR(SEARCH("II",W15)))</formula>
    </cfRule>
    <cfRule type="containsText" dxfId="1625" priority="1306" operator="containsText" text="I">
      <formula>NOT(ISERROR(SEARCH("I",W15)))</formula>
    </cfRule>
    <cfRule type="containsText" dxfId="1624" priority="1322" stopIfTrue="1" operator="containsText" text="III">
      <formula>NOT(ISERROR(SEARCH("III",W15)))</formula>
    </cfRule>
    <cfRule type="containsText" dxfId="1623" priority="1323" operator="containsText" text="II">
      <formula>NOT(ISERROR(SEARCH("II",W15)))</formula>
    </cfRule>
    <cfRule type="containsText" dxfId="1622" priority="1324" operator="containsText" text="IV">
      <formula>NOT(ISERROR(SEARCH("IV",W15)))</formula>
    </cfRule>
    <cfRule type="containsText" dxfId="1621" priority="1325" operator="containsText" text="III">
      <formula>NOT(ISERROR(SEARCH("III",W15)))</formula>
    </cfRule>
    <cfRule type="containsText" dxfId="1620" priority="1326" operator="containsText" text="III">
      <formula>NOT(ISERROR(SEARCH("III",W15)))</formula>
    </cfRule>
    <cfRule type="containsText" dxfId="1619" priority="1327" operator="containsText" text="I">
      <formula>NOT(ISERROR(SEARCH("I",W15)))</formula>
    </cfRule>
  </conditionalFormatting>
  <conditionalFormatting sqref="W15:W16">
    <cfRule type="cellIs" dxfId="1618" priority="1319" operator="greaterThan">
      <formula>600</formula>
    </cfRule>
    <cfRule type="cellIs" dxfId="1617" priority="1320" operator="lessThan">
      <formula>600</formula>
    </cfRule>
    <cfRule type="cellIs" dxfId="1616" priority="1321" operator="between">
      <formula>4000</formula>
      <formula>600</formula>
    </cfRule>
  </conditionalFormatting>
  <conditionalFormatting sqref="W15:W16">
    <cfRule type="cellIs" dxfId="1615" priority="1316" operator="equal">
      <formula>"I"</formula>
    </cfRule>
    <cfRule type="cellIs" dxfId="1614" priority="1317" operator="greaterThan">
      <formula>150</formula>
    </cfRule>
    <cfRule type="cellIs" dxfId="1613" priority="1318" operator="greaterThan">
      <formula>150</formula>
    </cfRule>
  </conditionalFormatting>
  <conditionalFormatting sqref="W15:W16">
    <cfRule type="cellIs" dxfId="1612" priority="1313" operator="equal">
      <formula>"I"</formula>
    </cfRule>
    <cfRule type="cellIs" dxfId="1611" priority="1314" operator="greaterThan">
      <formula>150</formula>
    </cfRule>
    <cfRule type="cellIs" dxfId="1610" priority="1315" operator="greaterThan">
      <formula>150</formula>
    </cfRule>
  </conditionalFormatting>
  <conditionalFormatting sqref="W15:W16">
    <cfRule type="cellIs" dxfId="1609" priority="1310" operator="equal">
      <formula>"I"</formula>
    </cfRule>
    <cfRule type="cellIs" dxfId="1608" priority="1311" operator="greaterThan">
      <formula>150</formula>
    </cfRule>
    <cfRule type="cellIs" dxfId="1607" priority="1312" operator="greaterThan">
      <formula>150</formula>
    </cfRule>
  </conditionalFormatting>
  <conditionalFormatting sqref="W15:W16">
    <cfRule type="cellIs" dxfId="1606" priority="1307" operator="equal">
      <formula>"I"</formula>
    </cfRule>
    <cfRule type="cellIs" dxfId="1605" priority="1308" operator="greaterThan">
      <formula>150</formula>
    </cfRule>
    <cfRule type="cellIs" dxfId="1604" priority="1309" operator="greaterThan">
      <formula>150</formula>
    </cfRule>
  </conditionalFormatting>
  <conditionalFormatting sqref="Y14">
    <cfRule type="containsText" dxfId="1603" priority="1297" operator="containsText" text="Corecion urgente">
      <formula>NOT(ISERROR(SEARCH("Corecion urgente",Y14)))</formula>
    </cfRule>
    <cfRule type="containsText" dxfId="1602" priority="1298" operator="containsText" text="No reqiere intervevir">
      <formula>NOT(ISERROR(SEARCH("No reqiere intervevir",Y14)))</formula>
    </cfRule>
    <cfRule type="containsText" dxfId="1601" priority="1299" operator="containsText" text="Mejorar control existente">
      <formula>NOT(ISERROR(SEARCH("Mejorar control existente",Y14)))</formula>
    </cfRule>
    <cfRule type="containsText" dxfId="1600" priority="1300" operator="containsText" text="Adoptar medidas de control">
      <formula>NOT(ISERROR(SEARCH("Adoptar medidas de control",Y14)))</formula>
    </cfRule>
    <cfRule type="containsText" dxfId="1599" priority="1301" operator="containsText" text="Correccion urgente">
      <formula>NOT(ISERROR(SEARCH("Correccion urgente",Y14)))</formula>
    </cfRule>
  </conditionalFormatting>
  <conditionalFormatting sqref="W14">
    <cfRule type="containsText" dxfId="1598" priority="1271" operator="containsText" text="IV">
      <formula>NOT(ISERROR(SEARCH("IV",W14)))</formula>
    </cfRule>
    <cfRule type="containsText" dxfId="1597" priority="1272" operator="containsText" text="III">
      <formula>NOT(ISERROR(SEARCH("III",W14)))</formula>
    </cfRule>
    <cfRule type="containsText" dxfId="1596" priority="1273" operator="containsText" text="II">
      <formula>NOT(ISERROR(SEARCH("II",W14)))</formula>
    </cfRule>
    <cfRule type="containsText" dxfId="1595" priority="1274" operator="containsText" text="II">
      <formula>NOT(ISERROR(SEARCH("II",W14)))</formula>
    </cfRule>
    <cfRule type="containsText" dxfId="1594" priority="1275" operator="containsText" text="I">
      <formula>NOT(ISERROR(SEARCH("I",W14)))</formula>
    </cfRule>
    <cfRule type="containsText" dxfId="1593" priority="1291" stopIfTrue="1" operator="containsText" text="III">
      <formula>NOT(ISERROR(SEARCH("III",W14)))</formula>
    </cfRule>
    <cfRule type="containsText" dxfId="1592" priority="1292" operator="containsText" text="II">
      <formula>NOT(ISERROR(SEARCH("II",W14)))</formula>
    </cfRule>
    <cfRule type="containsText" dxfId="1591" priority="1293" operator="containsText" text="IV">
      <formula>NOT(ISERROR(SEARCH("IV",W14)))</formula>
    </cfRule>
    <cfRule type="containsText" dxfId="1590" priority="1294" operator="containsText" text="III">
      <formula>NOT(ISERROR(SEARCH("III",W14)))</formula>
    </cfRule>
    <cfRule type="containsText" dxfId="1589" priority="1295" operator="containsText" text="III">
      <formula>NOT(ISERROR(SEARCH("III",W14)))</formula>
    </cfRule>
    <cfRule type="containsText" dxfId="1588" priority="1296" operator="containsText" text="I">
      <formula>NOT(ISERROR(SEARCH("I",W14)))</formula>
    </cfRule>
  </conditionalFormatting>
  <conditionalFormatting sqref="W14">
    <cfRule type="cellIs" dxfId="1587" priority="1288" operator="greaterThan">
      <formula>600</formula>
    </cfRule>
    <cfRule type="cellIs" dxfId="1586" priority="1289" operator="lessThan">
      <formula>600</formula>
    </cfRule>
    <cfRule type="cellIs" dxfId="1585" priority="1290" operator="between">
      <formula>4000</formula>
      <formula>600</formula>
    </cfRule>
  </conditionalFormatting>
  <conditionalFormatting sqref="W14">
    <cfRule type="cellIs" dxfId="1584" priority="1285" operator="equal">
      <formula>"I"</formula>
    </cfRule>
    <cfRule type="cellIs" dxfId="1583" priority="1286" operator="greaterThan">
      <formula>150</formula>
    </cfRule>
    <cfRule type="cellIs" dxfId="1582" priority="1287" operator="greaterThan">
      <formula>150</formula>
    </cfRule>
  </conditionalFormatting>
  <conditionalFormatting sqref="W14">
    <cfRule type="cellIs" dxfId="1581" priority="1282" operator="equal">
      <formula>"I"</formula>
    </cfRule>
    <cfRule type="cellIs" dxfId="1580" priority="1283" operator="greaterThan">
      <formula>150</formula>
    </cfRule>
    <cfRule type="cellIs" dxfId="1579" priority="1284" operator="greaterThan">
      <formula>150</formula>
    </cfRule>
  </conditionalFormatting>
  <conditionalFormatting sqref="W14">
    <cfRule type="cellIs" dxfId="1578" priority="1279" operator="equal">
      <formula>"I"</formula>
    </cfRule>
    <cfRule type="cellIs" dxfId="1577" priority="1280" operator="greaterThan">
      <formula>150</formula>
    </cfRule>
    <cfRule type="cellIs" dxfId="1576" priority="1281" operator="greaterThan">
      <formula>150</formula>
    </cfRule>
  </conditionalFormatting>
  <conditionalFormatting sqref="W14">
    <cfRule type="cellIs" dxfId="1575" priority="1276" operator="equal">
      <formula>"I"</formula>
    </cfRule>
    <cfRule type="cellIs" dxfId="1574" priority="1277" operator="greaterThan">
      <formula>150</formula>
    </cfRule>
    <cfRule type="cellIs" dxfId="1573" priority="1278" operator="greaterThan">
      <formula>150</formula>
    </cfRule>
  </conditionalFormatting>
  <conditionalFormatting sqref="Y20">
    <cfRule type="containsText" dxfId="1572" priority="1266" operator="containsText" text="Corecion urgente">
      <formula>NOT(ISERROR(SEARCH("Corecion urgente",Y20)))</formula>
    </cfRule>
    <cfRule type="containsText" dxfId="1571" priority="1267" operator="containsText" text="No reqiere intervevir">
      <formula>NOT(ISERROR(SEARCH("No reqiere intervevir",Y20)))</formula>
    </cfRule>
    <cfRule type="containsText" dxfId="1570" priority="1268" operator="containsText" text="Mejorar control existente">
      <formula>NOT(ISERROR(SEARCH("Mejorar control existente",Y20)))</formula>
    </cfRule>
    <cfRule type="containsText" dxfId="1569" priority="1269" operator="containsText" text="Adoptar medidas de control">
      <formula>NOT(ISERROR(SEARCH("Adoptar medidas de control",Y20)))</formula>
    </cfRule>
    <cfRule type="containsText" dxfId="1568" priority="1270" operator="containsText" text="Correccion urgente">
      <formula>NOT(ISERROR(SEARCH("Correccion urgente",Y20)))</formula>
    </cfRule>
  </conditionalFormatting>
  <conditionalFormatting sqref="W20">
    <cfRule type="containsText" dxfId="1567" priority="1240" operator="containsText" text="IV">
      <formula>NOT(ISERROR(SEARCH("IV",W20)))</formula>
    </cfRule>
    <cfRule type="containsText" dxfId="1566" priority="1241" operator="containsText" text="III">
      <formula>NOT(ISERROR(SEARCH("III",W20)))</formula>
    </cfRule>
    <cfRule type="containsText" dxfId="1565" priority="1242" operator="containsText" text="II">
      <formula>NOT(ISERROR(SEARCH("II",W20)))</formula>
    </cfRule>
    <cfRule type="containsText" dxfId="1564" priority="1243" operator="containsText" text="II">
      <formula>NOT(ISERROR(SEARCH("II",W20)))</formula>
    </cfRule>
    <cfRule type="containsText" dxfId="1563" priority="1244" operator="containsText" text="I">
      <formula>NOT(ISERROR(SEARCH("I",W20)))</formula>
    </cfRule>
    <cfRule type="containsText" dxfId="1562" priority="1260" stopIfTrue="1" operator="containsText" text="III">
      <formula>NOT(ISERROR(SEARCH("III",W20)))</formula>
    </cfRule>
    <cfRule type="containsText" dxfId="1561" priority="1261" operator="containsText" text="II">
      <formula>NOT(ISERROR(SEARCH("II",W20)))</formula>
    </cfRule>
    <cfRule type="containsText" dxfId="1560" priority="1262" operator="containsText" text="IV">
      <formula>NOT(ISERROR(SEARCH("IV",W20)))</formula>
    </cfRule>
    <cfRule type="containsText" dxfId="1559" priority="1263" operator="containsText" text="III">
      <formula>NOT(ISERROR(SEARCH("III",W20)))</formula>
    </cfRule>
    <cfRule type="containsText" dxfId="1558" priority="1264" operator="containsText" text="III">
      <formula>NOT(ISERROR(SEARCH("III",W20)))</formula>
    </cfRule>
    <cfRule type="containsText" dxfId="1557" priority="1265" operator="containsText" text="I">
      <formula>NOT(ISERROR(SEARCH("I",W20)))</formula>
    </cfRule>
  </conditionalFormatting>
  <conditionalFormatting sqref="W20">
    <cfRule type="cellIs" dxfId="1556" priority="1257" operator="greaterThan">
      <formula>600</formula>
    </cfRule>
    <cfRule type="cellIs" dxfId="1555" priority="1258" operator="lessThan">
      <formula>600</formula>
    </cfRule>
    <cfRule type="cellIs" dxfId="1554" priority="1259" operator="between">
      <formula>4000</formula>
      <formula>600</formula>
    </cfRule>
  </conditionalFormatting>
  <conditionalFormatting sqref="W20">
    <cfRule type="cellIs" dxfId="1553" priority="1254" operator="equal">
      <formula>"I"</formula>
    </cfRule>
    <cfRule type="cellIs" dxfId="1552" priority="1255" operator="greaterThan">
      <formula>150</formula>
    </cfRule>
    <cfRule type="cellIs" dxfId="1551" priority="1256" operator="greaterThan">
      <formula>150</formula>
    </cfRule>
  </conditionalFormatting>
  <conditionalFormatting sqref="W20">
    <cfRule type="cellIs" dxfId="1550" priority="1251" operator="equal">
      <formula>"I"</formula>
    </cfRule>
    <cfRule type="cellIs" dxfId="1549" priority="1252" operator="greaterThan">
      <formula>150</formula>
    </cfRule>
    <cfRule type="cellIs" dxfId="1548" priority="1253" operator="greaterThan">
      <formula>150</formula>
    </cfRule>
  </conditionalFormatting>
  <conditionalFormatting sqref="W20">
    <cfRule type="cellIs" dxfId="1547" priority="1248" operator="equal">
      <formula>"I"</formula>
    </cfRule>
    <cfRule type="cellIs" dxfId="1546" priority="1249" operator="greaterThan">
      <formula>150</formula>
    </cfRule>
    <cfRule type="cellIs" dxfId="1545" priority="1250" operator="greaterThan">
      <formula>150</formula>
    </cfRule>
  </conditionalFormatting>
  <conditionalFormatting sqref="W20">
    <cfRule type="cellIs" dxfId="1544" priority="1245" operator="equal">
      <formula>"I"</formula>
    </cfRule>
    <cfRule type="cellIs" dxfId="1543" priority="1246" operator="greaterThan">
      <formula>150</formula>
    </cfRule>
    <cfRule type="cellIs" dxfId="1542" priority="1247" operator="greaterThan">
      <formula>150</formula>
    </cfRule>
  </conditionalFormatting>
  <conditionalFormatting sqref="W31:W32 W40 W34:W38">
    <cfRule type="cellIs" dxfId="1541" priority="1226" operator="greaterThan">
      <formula>600</formula>
    </cfRule>
    <cfRule type="cellIs" dxfId="1540" priority="1227" operator="lessThan">
      <formula>600</formula>
    </cfRule>
    <cfRule type="cellIs" dxfId="1539" priority="1228" operator="between">
      <formula>4000</formula>
      <formula>600</formula>
    </cfRule>
  </conditionalFormatting>
  <conditionalFormatting sqref="W31:W32 W40 W34:W38">
    <cfRule type="cellIs" dxfId="1538" priority="1223" operator="equal">
      <formula>"I"</formula>
    </cfRule>
    <cfRule type="cellIs" dxfId="1537" priority="1224" operator="greaterThan">
      <formula>150</formula>
    </cfRule>
    <cfRule type="cellIs" dxfId="1536" priority="1225" operator="greaterThan">
      <formula>150</formula>
    </cfRule>
  </conditionalFormatting>
  <conditionalFormatting sqref="Y31:Y32 Y40 Y34:Y38">
    <cfRule type="containsText" dxfId="1535" priority="1235" operator="containsText" text="Corecion urgente">
      <formula>NOT(ISERROR(SEARCH("Corecion urgente",Y31)))</formula>
    </cfRule>
    <cfRule type="containsText" dxfId="1534" priority="1236" operator="containsText" text="No reqiere intervevir">
      <formula>NOT(ISERROR(SEARCH("No reqiere intervevir",Y31)))</formula>
    </cfRule>
    <cfRule type="containsText" dxfId="1533" priority="1237" operator="containsText" text="Mejorar control existente">
      <formula>NOT(ISERROR(SEARCH("Mejorar control existente",Y31)))</formula>
    </cfRule>
    <cfRule type="containsText" dxfId="1532" priority="1238" operator="containsText" text="Adoptar medidas de control">
      <formula>NOT(ISERROR(SEARCH("Adoptar medidas de control",Y31)))</formula>
    </cfRule>
    <cfRule type="containsText" dxfId="1531" priority="1239" operator="containsText" text="Correccion urgente">
      <formula>NOT(ISERROR(SEARCH("Correccion urgente",Y31)))</formula>
    </cfRule>
  </conditionalFormatting>
  <conditionalFormatting sqref="W31:W32 W40 W34:W38">
    <cfRule type="containsText" dxfId="1530" priority="1218" operator="containsText" text="IV">
      <formula>NOT(ISERROR(SEARCH("IV",W31)))</formula>
    </cfRule>
    <cfRule type="containsText" dxfId="1529" priority="1219" operator="containsText" text="III">
      <formula>NOT(ISERROR(SEARCH("III",W31)))</formula>
    </cfRule>
    <cfRule type="containsText" dxfId="1528" priority="1220" operator="containsText" text="II">
      <formula>NOT(ISERROR(SEARCH("II",W31)))</formula>
    </cfRule>
    <cfRule type="containsText" dxfId="1527" priority="1221" operator="containsText" text="II">
      <formula>NOT(ISERROR(SEARCH("II",W31)))</formula>
    </cfRule>
    <cfRule type="containsText" dxfId="1526" priority="1222" operator="containsText" text="I">
      <formula>NOT(ISERROR(SEARCH("I",W31)))</formula>
    </cfRule>
    <cfRule type="containsText" dxfId="1525" priority="1229" stopIfTrue="1" operator="containsText" text="III">
      <formula>NOT(ISERROR(SEARCH("III",W31)))</formula>
    </cfRule>
    <cfRule type="containsText" dxfId="1524" priority="1230" operator="containsText" text="II">
      <formula>NOT(ISERROR(SEARCH("II",W31)))</formula>
    </cfRule>
    <cfRule type="containsText" dxfId="1523" priority="1231" operator="containsText" text="IV">
      <formula>NOT(ISERROR(SEARCH("IV",W31)))</formula>
    </cfRule>
    <cfRule type="containsText" dxfId="1522" priority="1232" operator="containsText" text="III">
      <formula>NOT(ISERROR(SEARCH("III",W31)))</formula>
    </cfRule>
    <cfRule type="containsText" dxfId="1521" priority="1233" operator="containsText" text="III">
      <formula>NOT(ISERROR(SEARCH("III",W31)))</formula>
    </cfRule>
    <cfRule type="containsText" dxfId="1520" priority="1234" operator="containsText" text="I">
      <formula>NOT(ISERROR(SEARCH("I",W31)))</formula>
    </cfRule>
  </conditionalFormatting>
  <conditionalFormatting sqref="T31:T32 T40 T34:T38">
    <cfRule type="containsText" dxfId="1519" priority="1213" operator="containsText" text="Muy Alto">
      <formula>NOT(ISERROR(SEARCH("Muy Alto",T31)))</formula>
    </cfRule>
    <cfRule type="containsText" dxfId="1518" priority="1214" operator="containsText" text="Bajo">
      <formula>NOT(ISERROR(SEARCH("Bajo",T31)))</formula>
    </cfRule>
    <cfRule type="containsText" dxfId="1517" priority="1215" operator="containsText" text="Medio">
      <formula>NOT(ISERROR(SEARCH("Medio",T31)))</formula>
    </cfRule>
    <cfRule type="containsText" dxfId="1516" priority="1216" operator="containsText" text="Alto">
      <formula>NOT(ISERROR(SEARCH("Alto",T31)))</formula>
    </cfRule>
    <cfRule type="containsText" dxfId="1515" priority="1217" operator="containsText" text="Muy Alto">
      <formula>NOT(ISERROR(SEARCH("Muy Alto",T31)))</formula>
    </cfRule>
  </conditionalFormatting>
  <conditionalFormatting sqref="Y39">
    <cfRule type="containsText" dxfId="1514" priority="1208" operator="containsText" text="Corecion urgente">
      <formula>NOT(ISERROR(SEARCH("Corecion urgente",Y39)))</formula>
    </cfRule>
    <cfRule type="containsText" dxfId="1513" priority="1209" operator="containsText" text="No reqiere intervevir">
      <formula>NOT(ISERROR(SEARCH("No reqiere intervevir",Y39)))</formula>
    </cfRule>
    <cfRule type="containsText" dxfId="1512" priority="1210" operator="containsText" text="Mejorar control existente">
      <formula>NOT(ISERROR(SEARCH("Mejorar control existente",Y39)))</formula>
    </cfRule>
    <cfRule type="containsText" dxfId="1511" priority="1211" operator="containsText" text="Adoptar medidas de control">
      <formula>NOT(ISERROR(SEARCH("Adoptar medidas de control",Y39)))</formula>
    </cfRule>
    <cfRule type="containsText" dxfId="1510" priority="1212" operator="containsText" text="Correccion urgente">
      <formula>NOT(ISERROR(SEARCH("Correccion urgente",Y39)))</formula>
    </cfRule>
  </conditionalFormatting>
  <conditionalFormatting sqref="W39">
    <cfRule type="containsText" dxfId="1509" priority="1191" operator="containsText" text="IV">
      <formula>NOT(ISERROR(SEARCH("IV",W39)))</formula>
    </cfRule>
    <cfRule type="containsText" dxfId="1508" priority="1192" operator="containsText" text="III">
      <formula>NOT(ISERROR(SEARCH("III",W39)))</formula>
    </cfRule>
    <cfRule type="containsText" dxfId="1507" priority="1193" operator="containsText" text="II">
      <formula>NOT(ISERROR(SEARCH("II",W39)))</formula>
    </cfRule>
    <cfRule type="containsText" dxfId="1506" priority="1194" operator="containsText" text="II">
      <formula>NOT(ISERROR(SEARCH("II",W39)))</formula>
    </cfRule>
    <cfRule type="containsText" dxfId="1505" priority="1195" operator="containsText" text="I">
      <formula>NOT(ISERROR(SEARCH("I",W39)))</formula>
    </cfRule>
    <cfRule type="containsText" dxfId="1504" priority="1202" stopIfTrue="1" operator="containsText" text="III">
      <formula>NOT(ISERROR(SEARCH("III",W39)))</formula>
    </cfRule>
    <cfRule type="containsText" dxfId="1503" priority="1203" operator="containsText" text="II">
      <formula>NOT(ISERROR(SEARCH("II",W39)))</formula>
    </cfRule>
    <cfRule type="containsText" dxfId="1502" priority="1204" operator="containsText" text="IV">
      <formula>NOT(ISERROR(SEARCH("IV",W39)))</formula>
    </cfRule>
    <cfRule type="containsText" dxfId="1501" priority="1205" operator="containsText" text="III">
      <formula>NOT(ISERROR(SEARCH("III",W39)))</formula>
    </cfRule>
    <cfRule type="containsText" dxfId="1500" priority="1206" operator="containsText" text="III">
      <formula>NOT(ISERROR(SEARCH("III",W39)))</formula>
    </cfRule>
    <cfRule type="containsText" dxfId="1499" priority="1207" operator="containsText" text="I">
      <formula>NOT(ISERROR(SEARCH("I",W39)))</formula>
    </cfRule>
  </conditionalFormatting>
  <conditionalFormatting sqref="W39">
    <cfRule type="cellIs" dxfId="1498" priority="1199" operator="greaterThan">
      <formula>600</formula>
    </cfRule>
    <cfRule type="cellIs" dxfId="1497" priority="1200" operator="lessThan">
      <formula>600</formula>
    </cfRule>
    <cfRule type="cellIs" dxfId="1496" priority="1201" operator="between">
      <formula>4000</formula>
      <formula>600</formula>
    </cfRule>
  </conditionalFormatting>
  <conditionalFormatting sqref="W39">
    <cfRule type="cellIs" dxfId="1495" priority="1196" operator="equal">
      <formula>"I"</formula>
    </cfRule>
    <cfRule type="cellIs" dxfId="1494" priority="1197" operator="greaterThan">
      <formula>150</formula>
    </cfRule>
    <cfRule type="cellIs" dxfId="1493" priority="1198" operator="greaterThan">
      <formula>150</formula>
    </cfRule>
  </conditionalFormatting>
  <conditionalFormatting sqref="T39">
    <cfRule type="containsText" dxfId="1492" priority="1186" operator="containsText" text="Muy Alto">
      <formula>NOT(ISERROR(SEARCH("Muy Alto",T39)))</formula>
    </cfRule>
    <cfRule type="containsText" dxfId="1491" priority="1187" operator="containsText" text="Bajo">
      <formula>NOT(ISERROR(SEARCH("Bajo",T39)))</formula>
    </cfRule>
    <cfRule type="containsText" dxfId="1490" priority="1188" operator="containsText" text="Medio">
      <formula>NOT(ISERROR(SEARCH("Medio",T39)))</formula>
    </cfRule>
    <cfRule type="containsText" dxfId="1489" priority="1189" operator="containsText" text="Alto">
      <formula>NOT(ISERROR(SEARCH("Alto",T39)))</formula>
    </cfRule>
    <cfRule type="containsText" dxfId="1488" priority="1190" operator="containsText" text="Muy Alto">
      <formula>NOT(ISERROR(SEARCH("Muy Alto",T39)))</formula>
    </cfRule>
  </conditionalFormatting>
  <conditionalFormatting sqref="Y22">
    <cfRule type="containsText" dxfId="1487" priority="1181" operator="containsText" text="Corecion urgente">
      <formula>NOT(ISERROR(SEARCH("Corecion urgente",Y22)))</formula>
    </cfRule>
    <cfRule type="containsText" dxfId="1486" priority="1182" operator="containsText" text="No reqiere intervevir">
      <formula>NOT(ISERROR(SEARCH("No reqiere intervevir",Y22)))</formula>
    </cfRule>
    <cfRule type="containsText" dxfId="1485" priority="1183" operator="containsText" text="Mejorar control existente">
      <formula>NOT(ISERROR(SEARCH("Mejorar control existente",Y22)))</formula>
    </cfRule>
    <cfRule type="containsText" dxfId="1484" priority="1184" operator="containsText" text="Adoptar medidas de control">
      <formula>NOT(ISERROR(SEARCH("Adoptar medidas de control",Y22)))</formula>
    </cfRule>
    <cfRule type="containsText" dxfId="1483" priority="1185" operator="containsText" text="Correccion urgente">
      <formula>NOT(ISERROR(SEARCH("Correccion urgente",Y22)))</formula>
    </cfRule>
  </conditionalFormatting>
  <conditionalFormatting sqref="W22">
    <cfRule type="containsText" dxfId="1482" priority="1155" operator="containsText" text="IV">
      <formula>NOT(ISERROR(SEARCH("IV",W22)))</formula>
    </cfRule>
    <cfRule type="containsText" dxfId="1481" priority="1156" operator="containsText" text="III">
      <formula>NOT(ISERROR(SEARCH("III",W22)))</formula>
    </cfRule>
    <cfRule type="containsText" dxfId="1480" priority="1157" operator="containsText" text="II">
      <formula>NOT(ISERROR(SEARCH("II",W22)))</formula>
    </cfRule>
    <cfRule type="containsText" dxfId="1479" priority="1158" operator="containsText" text="II">
      <formula>NOT(ISERROR(SEARCH("II",W22)))</formula>
    </cfRule>
    <cfRule type="containsText" dxfId="1478" priority="1159" operator="containsText" text="I">
      <formula>NOT(ISERROR(SEARCH("I",W22)))</formula>
    </cfRule>
    <cfRule type="containsText" dxfId="1477" priority="1175" stopIfTrue="1" operator="containsText" text="III">
      <formula>NOT(ISERROR(SEARCH("III",W22)))</formula>
    </cfRule>
    <cfRule type="containsText" dxfId="1476" priority="1176" operator="containsText" text="II">
      <formula>NOT(ISERROR(SEARCH("II",W22)))</formula>
    </cfRule>
    <cfRule type="containsText" dxfId="1475" priority="1177" operator="containsText" text="IV">
      <formula>NOT(ISERROR(SEARCH("IV",W22)))</formula>
    </cfRule>
    <cfRule type="containsText" dxfId="1474" priority="1178" operator="containsText" text="III">
      <formula>NOT(ISERROR(SEARCH("III",W22)))</formula>
    </cfRule>
    <cfRule type="containsText" dxfId="1473" priority="1179" operator="containsText" text="III">
      <formula>NOT(ISERROR(SEARCH("III",W22)))</formula>
    </cfRule>
    <cfRule type="containsText" dxfId="1472" priority="1180" operator="containsText" text="I">
      <formula>NOT(ISERROR(SEARCH("I",W22)))</formula>
    </cfRule>
  </conditionalFormatting>
  <conditionalFormatting sqref="W22">
    <cfRule type="cellIs" dxfId="1471" priority="1172" operator="greaterThan">
      <formula>600</formula>
    </cfRule>
    <cfRule type="cellIs" dxfId="1470" priority="1173" operator="lessThan">
      <formula>600</formula>
    </cfRule>
    <cfRule type="cellIs" dxfId="1469" priority="1174" operator="between">
      <formula>4000</formula>
      <formula>600</formula>
    </cfRule>
  </conditionalFormatting>
  <conditionalFormatting sqref="W22">
    <cfRule type="cellIs" dxfId="1468" priority="1169" operator="equal">
      <formula>"I"</formula>
    </cfRule>
    <cfRule type="cellIs" dxfId="1467" priority="1170" operator="greaterThan">
      <formula>150</formula>
    </cfRule>
    <cfRule type="cellIs" dxfId="1466" priority="1171" operator="greaterThan">
      <formula>150</formula>
    </cfRule>
  </conditionalFormatting>
  <conditionalFormatting sqref="W22">
    <cfRule type="cellIs" dxfId="1465" priority="1166" operator="equal">
      <formula>"I"</formula>
    </cfRule>
    <cfRule type="cellIs" dxfId="1464" priority="1167" operator="greaterThan">
      <formula>150</formula>
    </cfRule>
    <cfRule type="cellIs" dxfId="1463" priority="1168" operator="greaterThan">
      <formula>150</formula>
    </cfRule>
  </conditionalFormatting>
  <conditionalFormatting sqref="W22">
    <cfRule type="cellIs" dxfId="1462" priority="1163" operator="equal">
      <formula>"I"</formula>
    </cfRule>
    <cfRule type="cellIs" dxfId="1461" priority="1164" operator="greaterThan">
      <formula>150</formula>
    </cfRule>
    <cfRule type="cellIs" dxfId="1460" priority="1165" operator="greaterThan">
      <formula>150</formula>
    </cfRule>
  </conditionalFormatting>
  <conditionalFormatting sqref="W22">
    <cfRule type="cellIs" dxfId="1459" priority="1160" operator="equal">
      <formula>"I"</formula>
    </cfRule>
    <cfRule type="cellIs" dxfId="1458" priority="1161" operator="greaterThan">
      <formula>150</formula>
    </cfRule>
    <cfRule type="cellIs" dxfId="1457" priority="1162" operator="greaterThan">
      <formula>150</formula>
    </cfRule>
  </conditionalFormatting>
  <conditionalFormatting sqref="Y23">
    <cfRule type="containsText" dxfId="1456" priority="1150" operator="containsText" text="Corecion urgente">
      <formula>NOT(ISERROR(SEARCH("Corecion urgente",Y23)))</formula>
    </cfRule>
    <cfRule type="containsText" dxfId="1455" priority="1151" operator="containsText" text="No reqiere intervevir">
      <formula>NOT(ISERROR(SEARCH("No reqiere intervevir",Y23)))</formula>
    </cfRule>
    <cfRule type="containsText" dxfId="1454" priority="1152" operator="containsText" text="Mejorar control existente">
      <formula>NOT(ISERROR(SEARCH("Mejorar control existente",Y23)))</formula>
    </cfRule>
    <cfRule type="containsText" dxfId="1453" priority="1153" operator="containsText" text="Adoptar medidas de control">
      <formula>NOT(ISERROR(SEARCH("Adoptar medidas de control",Y23)))</formula>
    </cfRule>
    <cfRule type="containsText" dxfId="1452" priority="1154" operator="containsText" text="Correccion urgente">
      <formula>NOT(ISERROR(SEARCH("Correccion urgente",Y23)))</formula>
    </cfRule>
  </conditionalFormatting>
  <conditionalFormatting sqref="W23">
    <cfRule type="containsText" dxfId="1451" priority="1124" operator="containsText" text="IV">
      <formula>NOT(ISERROR(SEARCH("IV",W23)))</formula>
    </cfRule>
    <cfRule type="containsText" dxfId="1450" priority="1125" operator="containsText" text="III">
      <formula>NOT(ISERROR(SEARCH("III",W23)))</formula>
    </cfRule>
    <cfRule type="containsText" dxfId="1449" priority="1126" operator="containsText" text="II">
      <formula>NOT(ISERROR(SEARCH("II",W23)))</formula>
    </cfRule>
    <cfRule type="containsText" dxfId="1448" priority="1127" operator="containsText" text="II">
      <formula>NOT(ISERROR(SEARCH("II",W23)))</formula>
    </cfRule>
    <cfRule type="containsText" dxfId="1447" priority="1128" operator="containsText" text="I">
      <formula>NOT(ISERROR(SEARCH("I",W23)))</formula>
    </cfRule>
    <cfRule type="containsText" dxfId="1446" priority="1144" stopIfTrue="1" operator="containsText" text="III">
      <formula>NOT(ISERROR(SEARCH("III",W23)))</formula>
    </cfRule>
    <cfRule type="containsText" dxfId="1445" priority="1145" operator="containsText" text="II">
      <formula>NOT(ISERROR(SEARCH("II",W23)))</formula>
    </cfRule>
    <cfRule type="containsText" dxfId="1444" priority="1146" operator="containsText" text="IV">
      <formula>NOT(ISERROR(SEARCH("IV",W23)))</formula>
    </cfRule>
    <cfRule type="containsText" dxfId="1443" priority="1147" operator="containsText" text="III">
      <formula>NOT(ISERROR(SEARCH("III",W23)))</formula>
    </cfRule>
    <cfRule type="containsText" dxfId="1442" priority="1148" operator="containsText" text="III">
      <formula>NOT(ISERROR(SEARCH("III",W23)))</formula>
    </cfRule>
    <cfRule type="containsText" dxfId="1441" priority="1149" operator="containsText" text="I">
      <formula>NOT(ISERROR(SEARCH("I",W23)))</formula>
    </cfRule>
  </conditionalFormatting>
  <conditionalFormatting sqref="W23">
    <cfRule type="cellIs" dxfId="1440" priority="1141" operator="greaterThan">
      <formula>600</formula>
    </cfRule>
    <cfRule type="cellIs" dxfId="1439" priority="1142" operator="lessThan">
      <formula>600</formula>
    </cfRule>
    <cfRule type="cellIs" dxfId="1438" priority="1143" operator="between">
      <formula>4000</formula>
      <formula>600</formula>
    </cfRule>
  </conditionalFormatting>
  <conditionalFormatting sqref="W23">
    <cfRule type="cellIs" dxfId="1437" priority="1138" operator="equal">
      <formula>"I"</formula>
    </cfRule>
    <cfRule type="cellIs" dxfId="1436" priority="1139" operator="greaterThan">
      <formula>150</formula>
    </cfRule>
    <cfRule type="cellIs" dxfId="1435" priority="1140" operator="greaterThan">
      <formula>150</formula>
    </cfRule>
  </conditionalFormatting>
  <conditionalFormatting sqref="W23">
    <cfRule type="cellIs" dxfId="1434" priority="1135" operator="equal">
      <formula>"I"</formula>
    </cfRule>
    <cfRule type="cellIs" dxfId="1433" priority="1136" operator="greaterThan">
      <formula>150</formula>
    </cfRule>
    <cfRule type="cellIs" dxfId="1432" priority="1137" operator="greaterThan">
      <formula>150</formula>
    </cfRule>
  </conditionalFormatting>
  <conditionalFormatting sqref="W23">
    <cfRule type="cellIs" dxfId="1431" priority="1132" operator="equal">
      <formula>"I"</formula>
    </cfRule>
    <cfRule type="cellIs" dxfId="1430" priority="1133" operator="greaterThan">
      <formula>150</formula>
    </cfRule>
    <cfRule type="cellIs" dxfId="1429" priority="1134" operator="greaterThan">
      <formula>150</formula>
    </cfRule>
  </conditionalFormatting>
  <conditionalFormatting sqref="W23">
    <cfRule type="cellIs" dxfId="1428" priority="1129" operator="equal">
      <formula>"I"</formula>
    </cfRule>
    <cfRule type="cellIs" dxfId="1427" priority="1130" operator="greaterThan">
      <formula>150</formula>
    </cfRule>
    <cfRule type="cellIs" dxfId="1426" priority="1131" operator="greaterThan">
      <formula>150</formula>
    </cfRule>
  </conditionalFormatting>
  <conditionalFormatting sqref="AS26:AS27">
    <cfRule type="cellIs" dxfId="1425" priority="1110" operator="greaterThan">
      <formula>600</formula>
    </cfRule>
    <cfRule type="cellIs" dxfId="1424" priority="1111" operator="lessThan">
      <formula>600</formula>
    </cfRule>
    <cfRule type="cellIs" dxfId="1423" priority="1112" operator="between">
      <formula>4000</formula>
      <formula>600</formula>
    </cfRule>
  </conditionalFormatting>
  <conditionalFormatting sqref="AS26:AS27">
    <cfRule type="cellIs" dxfId="1422" priority="1107" operator="equal">
      <formula>"I"</formula>
    </cfRule>
    <cfRule type="cellIs" dxfId="1421" priority="1108" operator="greaterThan">
      <formula>150</formula>
    </cfRule>
    <cfRule type="cellIs" dxfId="1420" priority="1109" operator="greaterThan">
      <formula>150</formula>
    </cfRule>
  </conditionalFormatting>
  <conditionalFormatting sqref="AS26:AS27">
    <cfRule type="cellIs" dxfId="1419" priority="1104" operator="equal">
      <formula>"I"</formula>
    </cfRule>
    <cfRule type="cellIs" dxfId="1418" priority="1105" operator="greaterThan">
      <formula>150</formula>
    </cfRule>
    <cfRule type="cellIs" dxfId="1417" priority="1106" operator="greaterThan">
      <formula>150</formula>
    </cfRule>
  </conditionalFormatting>
  <conditionalFormatting sqref="AS26:AS27">
    <cfRule type="cellIs" dxfId="1416" priority="1101" operator="equal">
      <formula>"I"</formula>
    </cfRule>
    <cfRule type="cellIs" dxfId="1415" priority="1102" operator="greaterThan">
      <formula>150</formula>
    </cfRule>
    <cfRule type="cellIs" dxfId="1414" priority="1103" operator="greaterThan">
      <formula>150</formula>
    </cfRule>
  </conditionalFormatting>
  <conditionalFormatting sqref="AS26:AS27">
    <cfRule type="cellIs" dxfId="1413" priority="1098" operator="equal">
      <formula>"I"</formula>
    </cfRule>
    <cfRule type="cellIs" dxfId="1412" priority="1099" operator="greaterThan">
      <formula>150</formula>
    </cfRule>
    <cfRule type="cellIs" dxfId="1411" priority="1100" operator="greaterThan">
      <formula>150</formula>
    </cfRule>
  </conditionalFormatting>
  <conditionalFormatting sqref="AU26:AU27">
    <cfRule type="containsText" dxfId="1410" priority="1119" operator="containsText" text="Corecion urgente">
      <formula>NOT(ISERROR(SEARCH("Corecion urgente",AU26)))</formula>
    </cfRule>
    <cfRule type="containsText" dxfId="1409" priority="1120" operator="containsText" text="No reqiere intervevir">
      <formula>NOT(ISERROR(SEARCH("No reqiere intervevir",AU26)))</formula>
    </cfRule>
    <cfRule type="containsText" dxfId="1408" priority="1121" operator="containsText" text="Mejorar control existente">
      <formula>NOT(ISERROR(SEARCH("Mejorar control existente",AU26)))</formula>
    </cfRule>
    <cfRule type="containsText" dxfId="1407" priority="1122" operator="containsText" text="Adoptar medidas de control">
      <formula>NOT(ISERROR(SEARCH("Adoptar medidas de control",AU26)))</formula>
    </cfRule>
    <cfRule type="containsText" dxfId="1406" priority="1123" operator="containsText" text="Correccion urgente">
      <formula>NOT(ISERROR(SEARCH("Correccion urgente",AU26)))</formula>
    </cfRule>
  </conditionalFormatting>
  <conditionalFormatting sqref="AS26:AS27">
    <cfRule type="containsText" dxfId="1405" priority="1093" operator="containsText" text="IV">
      <formula>NOT(ISERROR(SEARCH("IV",AS26)))</formula>
    </cfRule>
    <cfRule type="containsText" dxfId="1404" priority="1094" operator="containsText" text="III">
      <formula>NOT(ISERROR(SEARCH("III",AS26)))</formula>
    </cfRule>
    <cfRule type="containsText" dxfId="1403" priority="1095" operator="containsText" text="II">
      <formula>NOT(ISERROR(SEARCH("II",AS26)))</formula>
    </cfRule>
    <cfRule type="containsText" dxfId="1402" priority="1096" operator="containsText" text="II">
      <formula>NOT(ISERROR(SEARCH("II",AS26)))</formula>
    </cfRule>
    <cfRule type="containsText" dxfId="1401" priority="1097" operator="containsText" text="I">
      <formula>NOT(ISERROR(SEARCH("I",AS26)))</formula>
    </cfRule>
    <cfRule type="containsText" dxfId="1400" priority="1113" stopIfTrue="1" operator="containsText" text="III">
      <formula>NOT(ISERROR(SEARCH("III",AS26)))</formula>
    </cfRule>
    <cfRule type="containsText" dxfId="1399" priority="1114" operator="containsText" text="II">
      <formula>NOT(ISERROR(SEARCH("II",AS26)))</formula>
    </cfRule>
    <cfRule type="containsText" dxfId="1398" priority="1115" operator="containsText" text="IV">
      <formula>NOT(ISERROR(SEARCH("IV",AS26)))</formula>
    </cfRule>
    <cfRule type="containsText" dxfId="1397" priority="1116" operator="containsText" text="III">
      <formula>NOT(ISERROR(SEARCH("III",AS26)))</formula>
    </cfRule>
    <cfRule type="containsText" dxfId="1396" priority="1117" operator="containsText" text="III">
      <formula>NOT(ISERROR(SEARCH("III",AS26)))</formula>
    </cfRule>
    <cfRule type="containsText" dxfId="1395" priority="1118" operator="containsText" text="I">
      <formula>NOT(ISERROR(SEARCH("I",AS26)))</formula>
    </cfRule>
  </conditionalFormatting>
  <conditionalFormatting sqref="AS29">
    <cfRule type="cellIs" dxfId="1394" priority="1079" operator="greaterThan">
      <formula>600</formula>
    </cfRule>
    <cfRule type="cellIs" dxfId="1393" priority="1080" operator="lessThan">
      <formula>600</formula>
    </cfRule>
    <cfRule type="cellIs" dxfId="1392" priority="1081" operator="between">
      <formula>4000</formula>
      <formula>600</formula>
    </cfRule>
  </conditionalFormatting>
  <conditionalFormatting sqref="AS29">
    <cfRule type="cellIs" dxfId="1391" priority="1076" operator="equal">
      <formula>"I"</formula>
    </cfRule>
    <cfRule type="cellIs" dxfId="1390" priority="1077" operator="greaterThan">
      <formula>150</formula>
    </cfRule>
    <cfRule type="cellIs" dxfId="1389" priority="1078" operator="greaterThan">
      <formula>150</formula>
    </cfRule>
  </conditionalFormatting>
  <conditionalFormatting sqref="AS29">
    <cfRule type="cellIs" dxfId="1388" priority="1073" operator="equal">
      <formula>"I"</formula>
    </cfRule>
    <cfRule type="cellIs" dxfId="1387" priority="1074" operator="greaterThan">
      <formula>150</formula>
    </cfRule>
    <cfRule type="cellIs" dxfId="1386" priority="1075" operator="greaterThan">
      <formula>150</formula>
    </cfRule>
  </conditionalFormatting>
  <conditionalFormatting sqref="AS29">
    <cfRule type="cellIs" dxfId="1385" priority="1070" operator="equal">
      <formula>"I"</formula>
    </cfRule>
    <cfRule type="cellIs" dxfId="1384" priority="1071" operator="greaterThan">
      <formula>150</formula>
    </cfRule>
    <cfRule type="cellIs" dxfId="1383" priority="1072" operator="greaterThan">
      <formula>150</formula>
    </cfRule>
  </conditionalFormatting>
  <conditionalFormatting sqref="AS29">
    <cfRule type="cellIs" dxfId="1382" priority="1067" operator="equal">
      <formula>"I"</formula>
    </cfRule>
    <cfRule type="cellIs" dxfId="1381" priority="1068" operator="greaterThan">
      <formula>150</formula>
    </cfRule>
    <cfRule type="cellIs" dxfId="1380" priority="1069" operator="greaterThan">
      <formula>150</formula>
    </cfRule>
  </conditionalFormatting>
  <conditionalFormatting sqref="AU29">
    <cfRule type="containsText" dxfId="1379" priority="1088" operator="containsText" text="Corecion urgente">
      <formula>NOT(ISERROR(SEARCH("Corecion urgente",AU29)))</formula>
    </cfRule>
    <cfRule type="containsText" dxfId="1378" priority="1089" operator="containsText" text="No reqiere intervevir">
      <formula>NOT(ISERROR(SEARCH("No reqiere intervevir",AU29)))</formula>
    </cfRule>
    <cfRule type="containsText" dxfId="1377" priority="1090" operator="containsText" text="Mejorar control existente">
      <formula>NOT(ISERROR(SEARCH("Mejorar control existente",AU29)))</formula>
    </cfRule>
    <cfRule type="containsText" dxfId="1376" priority="1091" operator="containsText" text="Adoptar medidas de control">
      <formula>NOT(ISERROR(SEARCH("Adoptar medidas de control",AU29)))</formula>
    </cfRule>
    <cfRule type="containsText" dxfId="1375" priority="1092" operator="containsText" text="Correccion urgente">
      <formula>NOT(ISERROR(SEARCH("Correccion urgente",AU29)))</formula>
    </cfRule>
  </conditionalFormatting>
  <conditionalFormatting sqref="AS29">
    <cfRule type="containsText" dxfId="1374" priority="1062" operator="containsText" text="IV">
      <formula>NOT(ISERROR(SEARCH("IV",AS29)))</formula>
    </cfRule>
    <cfRule type="containsText" dxfId="1373" priority="1063" operator="containsText" text="III">
      <formula>NOT(ISERROR(SEARCH("III",AS29)))</formula>
    </cfRule>
    <cfRule type="containsText" dxfId="1372" priority="1064" operator="containsText" text="II">
      <formula>NOT(ISERROR(SEARCH("II",AS29)))</formula>
    </cfRule>
    <cfRule type="containsText" dxfId="1371" priority="1065" operator="containsText" text="II">
      <formula>NOT(ISERROR(SEARCH("II",AS29)))</formula>
    </cfRule>
    <cfRule type="containsText" dxfId="1370" priority="1066" operator="containsText" text="I">
      <formula>NOT(ISERROR(SEARCH("I",AS29)))</formula>
    </cfRule>
    <cfRule type="containsText" dxfId="1369" priority="1082" stopIfTrue="1" operator="containsText" text="III">
      <formula>NOT(ISERROR(SEARCH("III",AS29)))</formula>
    </cfRule>
    <cfRule type="containsText" dxfId="1368" priority="1083" operator="containsText" text="II">
      <formula>NOT(ISERROR(SEARCH("II",AS29)))</formula>
    </cfRule>
    <cfRule type="containsText" dxfId="1367" priority="1084" operator="containsText" text="IV">
      <formula>NOT(ISERROR(SEARCH("IV",AS29)))</formula>
    </cfRule>
    <cfRule type="containsText" dxfId="1366" priority="1085" operator="containsText" text="III">
      <formula>NOT(ISERROR(SEARCH("III",AS29)))</formula>
    </cfRule>
    <cfRule type="containsText" dxfId="1365" priority="1086" operator="containsText" text="III">
      <formula>NOT(ISERROR(SEARCH("III",AS29)))</formula>
    </cfRule>
    <cfRule type="containsText" dxfId="1364" priority="1087" operator="containsText" text="I">
      <formula>NOT(ISERROR(SEARCH("I",AS29)))</formula>
    </cfRule>
  </conditionalFormatting>
  <conditionalFormatting sqref="AP29">
    <cfRule type="containsText" dxfId="1363" priority="1057" operator="containsText" text="Muy Alto">
      <formula>NOT(ISERROR(SEARCH("Muy Alto",AP29)))</formula>
    </cfRule>
    <cfRule type="containsText" dxfId="1362" priority="1058" operator="containsText" text="Bajo">
      <formula>NOT(ISERROR(SEARCH("Bajo",AP29)))</formula>
    </cfRule>
    <cfRule type="containsText" dxfId="1361" priority="1059" operator="containsText" text="Medio">
      <formula>NOT(ISERROR(SEARCH("Medio",AP29)))</formula>
    </cfRule>
    <cfRule type="containsText" dxfId="1360" priority="1060" operator="containsText" text="Alto">
      <formula>NOT(ISERROR(SEARCH("Alto",AP29)))</formula>
    </cfRule>
    <cfRule type="containsText" dxfId="1359" priority="1061" operator="containsText" text="Muy Alto">
      <formula>NOT(ISERROR(SEARCH("Muy Alto",AP29)))</formula>
    </cfRule>
  </conditionalFormatting>
  <conditionalFormatting sqref="AP25">
    <cfRule type="containsText" dxfId="1358" priority="1021" operator="containsText" text="Muy Alto">
      <formula>NOT(ISERROR(SEARCH("Muy Alto",AP25)))</formula>
    </cfRule>
    <cfRule type="containsText" dxfId="1357" priority="1022" operator="containsText" text="Bajo">
      <formula>NOT(ISERROR(SEARCH("Bajo",AP25)))</formula>
    </cfRule>
    <cfRule type="containsText" dxfId="1356" priority="1023" operator="containsText" text="Medio">
      <formula>NOT(ISERROR(SEARCH("Medio",AP25)))</formula>
    </cfRule>
    <cfRule type="containsText" dxfId="1355" priority="1024" operator="containsText" text="Alto">
      <formula>NOT(ISERROR(SEARCH("Alto",AP25)))</formula>
    </cfRule>
    <cfRule type="containsText" dxfId="1354" priority="1025" operator="containsText" text="Muy Alto">
      <formula>NOT(ISERROR(SEARCH("Muy Alto",AP25)))</formula>
    </cfRule>
  </conditionalFormatting>
  <conditionalFormatting sqref="AU46">
    <cfRule type="containsText" dxfId="1353" priority="944" operator="containsText" text="Corecion urgente">
      <formula>NOT(ISERROR(SEARCH("Corecion urgente",AU46)))</formula>
    </cfRule>
    <cfRule type="containsText" dxfId="1352" priority="945" operator="containsText" text="No reqiere intervevir">
      <formula>NOT(ISERROR(SEARCH("No reqiere intervevir",AU46)))</formula>
    </cfRule>
    <cfRule type="containsText" dxfId="1351" priority="946" operator="containsText" text="Mejorar control existente">
      <formula>NOT(ISERROR(SEARCH("Mejorar control existente",AU46)))</formula>
    </cfRule>
    <cfRule type="containsText" dxfId="1350" priority="947" operator="containsText" text="Adoptar medidas de control">
      <formula>NOT(ISERROR(SEARCH("Adoptar medidas de control",AU46)))</formula>
    </cfRule>
    <cfRule type="containsText" dxfId="1349" priority="948" operator="containsText" text="Correccion urgente">
      <formula>NOT(ISERROR(SEARCH("Correccion urgente",AU46)))</formula>
    </cfRule>
  </conditionalFormatting>
  <conditionalFormatting sqref="AS46">
    <cfRule type="containsText" dxfId="1348" priority="918" operator="containsText" text="IV">
      <formula>NOT(ISERROR(SEARCH("IV",AS46)))</formula>
    </cfRule>
    <cfRule type="containsText" dxfId="1347" priority="919" operator="containsText" text="III">
      <formula>NOT(ISERROR(SEARCH("III",AS46)))</formula>
    </cfRule>
    <cfRule type="containsText" dxfId="1346" priority="920" operator="containsText" text="II">
      <formula>NOT(ISERROR(SEARCH("II",AS46)))</formula>
    </cfRule>
    <cfRule type="containsText" dxfId="1345" priority="921" operator="containsText" text="II">
      <formula>NOT(ISERROR(SEARCH("II",AS46)))</formula>
    </cfRule>
    <cfRule type="containsText" dxfId="1344" priority="922" operator="containsText" text="I">
      <formula>NOT(ISERROR(SEARCH("I",AS46)))</formula>
    </cfRule>
    <cfRule type="containsText" dxfId="1343" priority="938" stopIfTrue="1" operator="containsText" text="III">
      <formula>NOT(ISERROR(SEARCH("III",AS46)))</formula>
    </cfRule>
    <cfRule type="containsText" dxfId="1342" priority="939" operator="containsText" text="II">
      <formula>NOT(ISERROR(SEARCH("II",AS46)))</formula>
    </cfRule>
    <cfRule type="containsText" dxfId="1341" priority="940" operator="containsText" text="IV">
      <formula>NOT(ISERROR(SEARCH("IV",AS46)))</formula>
    </cfRule>
    <cfRule type="containsText" dxfId="1340" priority="941" operator="containsText" text="III">
      <formula>NOT(ISERROR(SEARCH("III",AS46)))</formula>
    </cfRule>
    <cfRule type="containsText" dxfId="1339" priority="942" operator="containsText" text="III">
      <formula>NOT(ISERROR(SEARCH("III",AS46)))</formula>
    </cfRule>
    <cfRule type="containsText" dxfId="1338" priority="943" operator="containsText" text="I">
      <formula>NOT(ISERROR(SEARCH("I",AS46)))</formula>
    </cfRule>
  </conditionalFormatting>
  <conditionalFormatting sqref="AS46">
    <cfRule type="cellIs" dxfId="1337" priority="935" operator="greaterThan">
      <formula>600</formula>
    </cfRule>
    <cfRule type="cellIs" dxfId="1336" priority="936" operator="lessThan">
      <formula>600</formula>
    </cfRule>
    <cfRule type="cellIs" dxfId="1335" priority="937" operator="between">
      <formula>4000</formula>
      <formula>600</formula>
    </cfRule>
  </conditionalFormatting>
  <conditionalFormatting sqref="AS46">
    <cfRule type="cellIs" dxfId="1334" priority="932" operator="equal">
      <formula>"I"</formula>
    </cfRule>
    <cfRule type="cellIs" dxfId="1333" priority="933" operator="greaterThan">
      <formula>150</formula>
    </cfRule>
    <cfRule type="cellIs" dxfId="1332" priority="934" operator="greaterThan">
      <formula>150</formula>
    </cfRule>
  </conditionalFormatting>
  <conditionalFormatting sqref="AS46">
    <cfRule type="cellIs" dxfId="1331" priority="929" operator="equal">
      <formula>"I"</formula>
    </cfRule>
    <cfRule type="cellIs" dxfId="1330" priority="930" operator="greaterThan">
      <formula>150</formula>
    </cfRule>
    <cfRule type="cellIs" dxfId="1329" priority="931" operator="greaterThan">
      <formula>150</formula>
    </cfRule>
  </conditionalFormatting>
  <conditionalFormatting sqref="AS46">
    <cfRule type="cellIs" dxfId="1328" priority="926" operator="equal">
      <formula>"I"</formula>
    </cfRule>
    <cfRule type="cellIs" dxfId="1327" priority="927" operator="greaterThan">
      <formula>150</formula>
    </cfRule>
    <cfRule type="cellIs" dxfId="1326" priority="928" operator="greaterThan">
      <formula>150</formula>
    </cfRule>
  </conditionalFormatting>
  <conditionalFormatting sqref="AS46">
    <cfRule type="cellIs" dxfId="1325" priority="923" operator="equal">
      <formula>"I"</formula>
    </cfRule>
    <cfRule type="cellIs" dxfId="1324" priority="924" operator="greaterThan">
      <formula>150</formula>
    </cfRule>
    <cfRule type="cellIs" dxfId="1323" priority="925" operator="greaterThan">
      <formula>150</formula>
    </cfRule>
  </conditionalFormatting>
  <conditionalFormatting sqref="AP46">
    <cfRule type="containsText" dxfId="1322" priority="913" operator="containsText" text="Muy Alto">
      <formula>NOT(ISERROR(SEARCH("Muy Alto",AP46)))</formula>
    </cfRule>
    <cfRule type="containsText" dxfId="1321" priority="914" operator="containsText" text="Bajo">
      <formula>NOT(ISERROR(SEARCH("Bajo",AP46)))</formula>
    </cfRule>
    <cfRule type="containsText" dxfId="1320" priority="915" operator="containsText" text="Medio">
      <formula>NOT(ISERROR(SEARCH("Medio",AP46)))</formula>
    </cfRule>
    <cfRule type="containsText" dxfId="1319" priority="916" operator="containsText" text="Alto">
      <formula>NOT(ISERROR(SEARCH("Alto",AP46)))</formula>
    </cfRule>
    <cfRule type="containsText" dxfId="1318" priority="917" operator="containsText" text="Muy Alto">
      <formula>NOT(ISERROR(SEARCH("Muy Alto",AP46)))</formula>
    </cfRule>
  </conditionalFormatting>
  <conditionalFormatting sqref="AU25">
    <cfRule type="containsText" dxfId="1317" priority="1052" operator="containsText" text="Corecion urgente">
      <formula>NOT(ISERROR(SEARCH("Corecion urgente",AU25)))</formula>
    </cfRule>
    <cfRule type="containsText" dxfId="1316" priority="1053" operator="containsText" text="No reqiere intervevir">
      <formula>NOT(ISERROR(SEARCH("No reqiere intervevir",AU25)))</formula>
    </cfRule>
    <cfRule type="containsText" dxfId="1315" priority="1054" operator="containsText" text="Mejorar control existente">
      <formula>NOT(ISERROR(SEARCH("Mejorar control existente",AU25)))</formula>
    </cfRule>
    <cfRule type="containsText" dxfId="1314" priority="1055" operator="containsText" text="Adoptar medidas de control">
      <formula>NOT(ISERROR(SEARCH("Adoptar medidas de control",AU25)))</formula>
    </cfRule>
    <cfRule type="containsText" dxfId="1313" priority="1056" operator="containsText" text="Correccion urgente">
      <formula>NOT(ISERROR(SEARCH("Correccion urgente",AU25)))</formula>
    </cfRule>
  </conditionalFormatting>
  <conditionalFormatting sqref="AS25">
    <cfRule type="containsText" dxfId="1312" priority="1026" operator="containsText" text="IV">
      <formula>NOT(ISERROR(SEARCH("IV",AS25)))</formula>
    </cfRule>
    <cfRule type="containsText" dxfId="1311" priority="1027" operator="containsText" text="III">
      <formula>NOT(ISERROR(SEARCH("III",AS25)))</formula>
    </cfRule>
    <cfRule type="containsText" dxfId="1310" priority="1028" operator="containsText" text="II">
      <formula>NOT(ISERROR(SEARCH("II",AS25)))</formula>
    </cfRule>
    <cfRule type="containsText" dxfId="1309" priority="1029" operator="containsText" text="II">
      <formula>NOT(ISERROR(SEARCH("II",AS25)))</formula>
    </cfRule>
    <cfRule type="containsText" dxfId="1308" priority="1030" operator="containsText" text="I">
      <formula>NOT(ISERROR(SEARCH("I",AS25)))</formula>
    </cfRule>
    <cfRule type="containsText" dxfId="1307" priority="1046" stopIfTrue="1" operator="containsText" text="III">
      <formula>NOT(ISERROR(SEARCH("III",AS25)))</formula>
    </cfRule>
    <cfRule type="containsText" dxfId="1306" priority="1047" operator="containsText" text="II">
      <formula>NOT(ISERROR(SEARCH("II",AS25)))</formula>
    </cfRule>
    <cfRule type="containsText" dxfId="1305" priority="1048" operator="containsText" text="IV">
      <formula>NOT(ISERROR(SEARCH("IV",AS25)))</formula>
    </cfRule>
    <cfRule type="containsText" dxfId="1304" priority="1049" operator="containsText" text="III">
      <formula>NOT(ISERROR(SEARCH("III",AS25)))</formula>
    </cfRule>
    <cfRule type="containsText" dxfId="1303" priority="1050" operator="containsText" text="III">
      <formula>NOT(ISERROR(SEARCH("III",AS25)))</formula>
    </cfRule>
    <cfRule type="containsText" dxfId="1302" priority="1051" operator="containsText" text="I">
      <formula>NOT(ISERROR(SEARCH("I",AS25)))</formula>
    </cfRule>
  </conditionalFormatting>
  <conditionalFormatting sqref="AS25">
    <cfRule type="cellIs" dxfId="1301" priority="1043" operator="greaterThan">
      <formula>600</formula>
    </cfRule>
    <cfRule type="cellIs" dxfId="1300" priority="1044" operator="lessThan">
      <formula>600</formula>
    </cfRule>
    <cfRule type="cellIs" dxfId="1299" priority="1045" operator="between">
      <formula>4000</formula>
      <formula>600</formula>
    </cfRule>
  </conditionalFormatting>
  <conditionalFormatting sqref="AS25">
    <cfRule type="cellIs" dxfId="1298" priority="1040" operator="equal">
      <formula>"I"</formula>
    </cfRule>
    <cfRule type="cellIs" dxfId="1297" priority="1041" operator="greaterThan">
      <formula>150</formula>
    </cfRule>
    <cfRule type="cellIs" dxfId="1296" priority="1042" operator="greaterThan">
      <formula>150</formula>
    </cfRule>
  </conditionalFormatting>
  <conditionalFormatting sqref="AS25">
    <cfRule type="cellIs" dxfId="1295" priority="1037" operator="equal">
      <formula>"I"</formula>
    </cfRule>
    <cfRule type="cellIs" dxfId="1294" priority="1038" operator="greaterThan">
      <formula>150</formula>
    </cfRule>
    <cfRule type="cellIs" dxfId="1293" priority="1039" operator="greaterThan">
      <formula>150</formula>
    </cfRule>
  </conditionalFormatting>
  <conditionalFormatting sqref="AS25">
    <cfRule type="cellIs" dxfId="1292" priority="1034" operator="equal">
      <formula>"I"</formula>
    </cfRule>
    <cfRule type="cellIs" dxfId="1291" priority="1035" operator="greaterThan">
      <formula>150</formula>
    </cfRule>
    <cfRule type="cellIs" dxfId="1290" priority="1036" operator="greaterThan">
      <formula>150</formula>
    </cfRule>
  </conditionalFormatting>
  <conditionalFormatting sqref="AS25">
    <cfRule type="cellIs" dxfId="1289" priority="1031" operator="equal">
      <formula>"I"</formula>
    </cfRule>
    <cfRule type="cellIs" dxfId="1288" priority="1032" operator="greaterThan">
      <formula>150</formula>
    </cfRule>
    <cfRule type="cellIs" dxfId="1287" priority="1033" operator="greaterThan">
      <formula>150</formula>
    </cfRule>
  </conditionalFormatting>
  <conditionalFormatting sqref="AU24">
    <cfRule type="containsText" dxfId="1286" priority="1016" operator="containsText" text="Corecion urgente">
      <formula>NOT(ISERROR(SEARCH("Corecion urgente",AU24)))</formula>
    </cfRule>
    <cfRule type="containsText" dxfId="1285" priority="1017" operator="containsText" text="No reqiere intervevir">
      <formula>NOT(ISERROR(SEARCH("No reqiere intervevir",AU24)))</formula>
    </cfRule>
    <cfRule type="containsText" dxfId="1284" priority="1018" operator="containsText" text="Mejorar control existente">
      <formula>NOT(ISERROR(SEARCH("Mejorar control existente",AU24)))</formula>
    </cfRule>
    <cfRule type="containsText" dxfId="1283" priority="1019" operator="containsText" text="Adoptar medidas de control">
      <formula>NOT(ISERROR(SEARCH("Adoptar medidas de control",AU24)))</formula>
    </cfRule>
    <cfRule type="containsText" dxfId="1282" priority="1020" operator="containsText" text="Correccion urgente">
      <formula>NOT(ISERROR(SEARCH("Correccion urgente",AU24)))</formula>
    </cfRule>
  </conditionalFormatting>
  <conditionalFormatting sqref="AS24">
    <cfRule type="containsText" dxfId="1281" priority="990" operator="containsText" text="IV">
      <formula>NOT(ISERROR(SEARCH("IV",AS24)))</formula>
    </cfRule>
    <cfRule type="containsText" dxfId="1280" priority="991" operator="containsText" text="III">
      <formula>NOT(ISERROR(SEARCH("III",AS24)))</formula>
    </cfRule>
    <cfRule type="containsText" dxfId="1279" priority="992" operator="containsText" text="II">
      <formula>NOT(ISERROR(SEARCH("II",AS24)))</formula>
    </cfRule>
    <cfRule type="containsText" dxfId="1278" priority="993" operator="containsText" text="II">
      <formula>NOT(ISERROR(SEARCH("II",AS24)))</formula>
    </cfRule>
    <cfRule type="containsText" dxfId="1277" priority="994" operator="containsText" text="I">
      <formula>NOT(ISERROR(SEARCH("I",AS24)))</formula>
    </cfRule>
    <cfRule type="containsText" dxfId="1276" priority="1010" stopIfTrue="1" operator="containsText" text="III">
      <formula>NOT(ISERROR(SEARCH("III",AS24)))</formula>
    </cfRule>
    <cfRule type="containsText" dxfId="1275" priority="1011" operator="containsText" text="II">
      <formula>NOT(ISERROR(SEARCH("II",AS24)))</formula>
    </cfRule>
    <cfRule type="containsText" dxfId="1274" priority="1012" operator="containsText" text="IV">
      <formula>NOT(ISERROR(SEARCH("IV",AS24)))</formula>
    </cfRule>
    <cfRule type="containsText" dxfId="1273" priority="1013" operator="containsText" text="III">
      <formula>NOT(ISERROR(SEARCH("III",AS24)))</formula>
    </cfRule>
    <cfRule type="containsText" dxfId="1272" priority="1014" operator="containsText" text="III">
      <formula>NOT(ISERROR(SEARCH("III",AS24)))</formula>
    </cfRule>
    <cfRule type="containsText" dxfId="1271" priority="1015" operator="containsText" text="I">
      <formula>NOT(ISERROR(SEARCH("I",AS24)))</formula>
    </cfRule>
  </conditionalFormatting>
  <conditionalFormatting sqref="AS24">
    <cfRule type="cellIs" dxfId="1270" priority="1007" operator="greaterThan">
      <formula>600</formula>
    </cfRule>
    <cfRule type="cellIs" dxfId="1269" priority="1008" operator="lessThan">
      <formula>600</formula>
    </cfRule>
    <cfRule type="cellIs" dxfId="1268" priority="1009" operator="between">
      <formula>4000</formula>
      <formula>600</formula>
    </cfRule>
  </conditionalFormatting>
  <conditionalFormatting sqref="AS24">
    <cfRule type="cellIs" dxfId="1267" priority="1004" operator="equal">
      <formula>"I"</formula>
    </cfRule>
    <cfRule type="cellIs" dxfId="1266" priority="1005" operator="greaterThan">
      <formula>150</formula>
    </cfRule>
    <cfRule type="cellIs" dxfId="1265" priority="1006" operator="greaterThan">
      <formula>150</formula>
    </cfRule>
  </conditionalFormatting>
  <conditionalFormatting sqref="AS24">
    <cfRule type="cellIs" dxfId="1264" priority="1001" operator="equal">
      <formula>"I"</formula>
    </cfRule>
    <cfRule type="cellIs" dxfId="1263" priority="1002" operator="greaterThan">
      <formula>150</formula>
    </cfRule>
    <cfRule type="cellIs" dxfId="1262" priority="1003" operator="greaterThan">
      <formula>150</formula>
    </cfRule>
  </conditionalFormatting>
  <conditionalFormatting sqref="AS24">
    <cfRule type="cellIs" dxfId="1261" priority="998" operator="equal">
      <formula>"I"</formula>
    </cfRule>
    <cfRule type="cellIs" dxfId="1260" priority="999" operator="greaterThan">
      <formula>150</formula>
    </cfRule>
    <cfRule type="cellIs" dxfId="1259" priority="1000" operator="greaterThan">
      <formula>150</formula>
    </cfRule>
  </conditionalFormatting>
  <conditionalFormatting sqref="AS24">
    <cfRule type="cellIs" dxfId="1258" priority="995" operator="equal">
      <formula>"I"</formula>
    </cfRule>
    <cfRule type="cellIs" dxfId="1257" priority="996" operator="greaterThan">
      <formula>150</formula>
    </cfRule>
    <cfRule type="cellIs" dxfId="1256" priority="997" operator="greaterThan">
      <formula>150</formula>
    </cfRule>
  </conditionalFormatting>
  <conditionalFormatting sqref="AP24">
    <cfRule type="containsText" dxfId="1255" priority="985" operator="containsText" text="Muy Alto">
      <formula>NOT(ISERROR(SEARCH("Muy Alto",AP24)))</formula>
    </cfRule>
    <cfRule type="containsText" dxfId="1254" priority="986" operator="containsText" text="Bajo">
      <formula>NOT(ISERROR(SEARCH("Bajo",AP24)))</formula>
    </cfRule>
    <cfRule type="containsText" dxfId="1253" priority="987" operator="containsText" text="Medio">
      <formula>NOT(ISERROR(SEARCH("Medio",AP24)))</formula>
    </cfRule>
    <cfRule type="containsText" dxfId="1252" priority="988" operator="containsText" text="Alto">
      <formula>NOT(ISERROR(SEARCH("Alto",AP24)))</formula>
    </cfRule>
    <cfRule type="containsText" dxfId="1251" priority="989" operator="containsText" text="Muy Alto">
      <formula>NOT(ISERROR(SEARCH("Muy Alto",AP24)))</formula>
    </cfRule>
  </conditionalFormatting>
  <conditionalFormatting sqref="AU48">
    <cfRule type="containsText" dxfId="1250" priority="980" operator="containsText" text="Corecion urgente">
      <formula>NOT(ISERROR(SEARCH("Corecion urgente",AU48)))</formula>
    </cfRule>
    <cfRule type="containsText" dxfId="1249" priority="981" operator="containsText" text="No reqiere intervevir">
      <formula>NOT(ISERROR(SEARCH("No reqiere intervevir",AU48)))</formula>
    </cfRule>
    <cfRule type="containsText" dxfId="1248" priority="982" operator="containsText" text="Mejorar control existente">
      <formula>NOT(ISERROR(SEARCH("Mejorar control existente",AU48)))</formula>
    </cfRule>
    <cfRule type="containsText" dxfId="1247" priority="983" operator="containsText" text="Adoptar medidas de control">
      <formula>NOT(ISERROR(SEARCH("Adoptar medidas de control",AU48)))</formula>
    </cfRule>
    <cfRule type="containsText" dxfId="1246" priority="984" operator="containsText" text="Correccion urgente">
      <formula>NOT(ISERROR(SEARCH("Correccion urgente",AU48)))</formula>
    </cfRule>
  </conditionalFormatting>
  <conditionalFormatting sqref="AS48">
    <cfRule type="containsText" dxfId="1245" priority="954" operator="containsText" text="IV">
      <formula>NOT(ISERROR(SEARCH("IV",AS48)))</formula>
    </cfRule>
    <cfRule type="containsText" dxfId="1244" priority="955" operator="containsText" text="III">
      <formula>NOT(ISERROR(SEARCH("III",AS48)))</formula>
    </cfRule>
    <cfRule type="containsText" dxfId="1243" priority="956" operator="containsText" text="II">
      <formula>NOT(ISERROR(SEARCH("II",AS48)))</formula>
    </cfRule>
    <cfRule type="containsText" dxfId="1242" priority="957" operator="containsText" text="II">
      <formula>NOT(ISERROR(SEARCH("II",AS48)))</formula>
    </cfRule>
    <cfRule type="containsText" dxfId="1241" priority="958" operator="containsText" text="I">
      <formula>NOT(ISERROR(SEARCH("I",AS48)))</formula>
    </cfRule>
    <cfRule type="containsText" dxfId="1240" priority="974" stopIfTrue="1" operator="containsText" text="III">
      <formula>NOT(ISERROR(SEARCH("III",AS48)))</formula>
    </cfRule>
    <cfRule type="containsText" dxfId="1239" priority="975" operator="containsText" text="II">
      <formula>NOT(ISERROR(SEARCH("II",AS48)))</formula>
    </cfRule>
    <cfRule type="containsText" dxfId="1238" priority="976" operator="containsText" text="IV">
      <formula>NOT(ISERROR(SEARCH("IV",AS48)))</formula>
    </cfRule>
    <cfRule type="containsText" dxfId="1237" priority="977" operator="containsText" text="III">
      <formula>NOT(ISERROR(SEARCH("III",AS48)))</formula>
    </cfRule>
    <cfRule type="containsText" dxfId="1236" priority="978" operator="containsText" text="III">
      <formula>NOT(ISERROR(SEARCH("III",AS48)))</formula>
    </cfRule>
    <cfRule type="containsText" dxfId="1235" priority="979" operator="containsText" text="I">
      <formula>NOT(ISERROR(SEARCH("I",AS48)))</formula>
    </cfRule>
  </conditionalFormatting>
  <conditionalFormatting sqref="AS48">
    <cfRule type="cellIs" dxfId="1234" priority="971" operator="greaterThan">
      <formula>600</formula>
    </cfRule>
    <cfRule type="cellIs" dxfId="1233" priority="972" operator="lessThan">
      <formula>600</formula>
    </cfRule>
    <cfRule type="cellIs" dxfId="1232" priority="973" operator="between">
      <formula>4000</formula>
      <formula>600</formula>
    </cfRule>
  </conditionalFormatting>
  <conditionalFormatting sqref="AS48">
    <cfRule type="cellIs" dxfId="1231" priority="968" operator="equal">
      <formula>"I"</formula>
    </cfRule>
    <cfRule type="cellIs" dxfId="1230" priority="969" operator="greaterThan">
      <formula>150</formula>
    </cfRule>
    <cfRule type="cellIs" dxfId="1229" priority="970" operator="greaterThan">
      <formula>150</formula>
    </cfRule>
  </conditionalFormatting>
  <conditionalFormatting sqref="AS48">
    <cfRule type="cellIs" dxfId="1228" priority="965" operator="equal">
      <formula>"I"</formula>
    </cfRule>
    <cfRule type="cellIs" dxfId="1227" priority="966" operator="greaterThan">
      <formula>150</formula>
    </cfRule>
    <cfRule type="cellIs" dxfId="1226" priority="967" operator="greaterThan">
      <formula>150</formula>
    </cfRule>
  </conditionalFormatting>
  <conditionalFormatting sqref="AS48">
    <cfRule type="cellIs" dxfId="1225" priority="962" operator="equal">
      <formula>"I"</formula>
    </cfRule>
    <cfRule type="cellIs" dxfId="1224" priority="963" operator="greaterThan">
      <formula>150</formula>
    </cfRule>
    <cfRule type="cellIs" dxfId="1223" priority="964" operator="greaterThan">
      <formula>150</formula>
    </cfRule>
  </conditionalFormatting>
  <conditionalFormatting sqref="AS48">
    <cfRule type="cellIs" dxfId="1222" priority="959" operator="equal">
      <formula>"I"</formula>
    </cfRule>
    <cfRule type="cellIs" dxfId="1221" priority="960" operator="greaterThan">
      <formula>150</formula>
    </cfRule>
    <cfRule type="cellIs" dxfId="1220" priority="961" operator="greaterThan">
      <formula>150</formula>
    </cfRule>
  </conditionalFormatting>
  <conditionalFormatting sqref="AP48">
    <cfRule type="containsText" dxfId="1219" priority="949" operator="containsText" text="Muy Alto">
      <formula>NOT(ISERROR(SEARCH("Muy Alto",AP48)))</formula>
    </cfRule>
    <cfRule type="containsText" dxfId="1218" priority="950" operator="containsText" text="Bajo">
      <formula>NOT(ISERROR(SEARCH("Bajo",AP48)))</formula>
    </cfRule>
    <cfRule type="containsText" dxfId="1217" priority="951" operator="containsText" text="Medio">
      <formula>NOT(ISERROR(SEARCH("Medio",AP48)))</formula>
    </cfRule>
    <cfRule type="containsText" dxfId="1216" priority="952" operator="containsText" text="Alto">
      <formula>NOT(ISERROR(SEARCH("Alto",AP48)))</formula>
    </cfRule>
    <cfRule type="containsText" dxfId="1215" priority="953" operator="containsText" text="Muy Alto">
      <formula>NOT(ISERROR(SEARCH("Muy Alto",AP48)))</formula>
    </cfRule>
  </conditionalFormatting>
  <conditionalFormatting sqref="AS47">
    <cfRule type="cellIs" dxfId="1214" priority="899" operator="greaterThan">
      <formula>600</formula>
    </cfRule>
    <cfRule type="cellIs" dxfId="1213" priority="900" operator="lessThan">
      <formula>600</formula>
    </cfRule>
    <cfRule type="cellIs" dxfId="1212" priority="901" operator="between">
      <formula>4000</formula>
      <formula>600</formula>
    </cfRule>
  </conditionalFormatting>
  <conditionalFormatting sqref="AS47">
    <cfRule type="cellIs" dxfId="1211" priority="896" operator="equal">
      <formula>"I"</formula>
    </cfRule>
    <cfRule type="cellIs" dxfId="1210" priority="897" operator="greaterThan">
      <formula>150</formula>
    </cfRule>
    <cfRule type="cellIs" dxfId="1209" priority="898" operator="greaterThan">
      <formula>150</formula>
    </cfRule>
  </conditionalFormatting>
  <conditionalFormatting sqref="AS47">
    <cfRule type="cellIs" dxfId="1208" priority="893" operator="equal">
      <formula>"I"</formula>
    </cfRule>
    <cfRule type="cellIs" dxfId="1207" priority="894" operator="greaterThan">
      <formula>150</formula>
    </cfRule>
    <cfRule type="cellIs" dxfId="1206" priority="895" operator="greaterThan">
      <formula>150</formula>
    </cfRule>
  </conditionalFormatting>
  <conditionalFormatting sqref="AS47">
    <cfRule type="cellIs" dxfId="1205" priority="890" operator="equal">
      <formula>"I"</formula>
    </cfRule>
    <cfRule type="cellIs" dxfId="1204" priority="891" operator="greaterThan">
      <formula>150</formula>
    </cfRule>
    <cfRule type="cellIs" dxfId="1203" priority="892" operator="greaterThan">
      <formula>150</formula>
    </cfRule>
  </conditionalFormatting>
  <conditionalFormatting sqref="AS47">
    <cfRule type="cellIs" dxfId="1202" priority="887" operator="equal">
      <formula>"I"</formula>
    </cfRule>
    <cfRule type="cellIs" dxfId="1201" priority="888" operator="greaterThan">
      <formula>150</formula>
    </cfRule>
    <cfRule type="cellIs" dxfId="1200" priority="889" operator="greaterThan">
      <formula>150</formula>
    </cfRule>
  </conditionalFormatting>
  <conditionalFormatting sqref="AU47">
    <cfRule type="containsText" dxfId="1199" priority="908" operator="containsText" text="Corecion urgente">
      <formula>NOT(ISERROR(SEARCH("Corecion urgente",AU47)))</formula>
    </cfRule>
    <cfRule type="containsText" dxfId="1198" priority="909" operator="containsText" text="No reqiere intervevir">
      <formula>NOT(ISERROR(SEARCH("No reqiere intervevir",AU47)))</formula>
    </cfRule>
    <cfRule type="containsText" dxfId="1197" priority="910" operator="containsText" text="Mejorar control existente">
      <formula>NOT(ISERROR(SEARCH("Mejorar control existente",AU47)))</formula>
    </cfRule>
    <cfRule type="containsText" dxfId="1196" priority="911" operator="containsText" text="Adoptar medidas de control">
      <formula>NOT(ISERROR(SEARCH("Adoptar medidas de control",AU47)))</formula>
    </cfRule>
    <cfRule type="containsText" dxfId="1195" priority="912" operator="containsText" text="Correccion urgente">
      <formula>NOT(ISERROR(SEARCH("Correccion urgente",AU47)))</formula>
    </cfRule>
  </conditionalFormatting>
  <conditionalFormatting sqref="AS47">
    <cfRule type="containsText" dxfId="1194" priority="882" operator="containsText" text="IV">
      <formula>NOT(ISERROR(SEARCH("IV",AS47)))</formula>
    </cfRule>
    <cfRule type="containsText" dxfId="1193" priority="883" operator="containsText" text="III">
      <formula>NOT(ISERROR(SEARCH("III",AS47)))</formula>
    </cfRule>
    <cfRule type="containsText" dxfId="1192" priority="884" operator="containsText" text="II">
      <formula>NOT(ISERROR(SEARCH("II",AS47)))</formula>
    </cfRule>
    <cfRule type="containsText" dxfId="1191" priority="885" operator="containsText" text="II">
      <formula>NOT(ISERROR(SEARCH("II",AS47)))</formula>
    </cfRule>
    <cfRule type="containsText" dxfId="1190" priority="886" operator="containsText" text="I">
      <formula>NOT(ISERROR(SEARCH("I",AS47)))</formula>
    </cfRule>
    <cfRule type="containsText" dxfId="1189" priority="902" stopIfTrue="1" operator="containsText" text="III">
      <formula>NOT(ISERROR(SEARCH("III",AS47)))</formula>
    </cfRule>
    <cfRule type="containsText" dxfId="1188" priority="903" operator="containsText" text="II">
      <formula>NOT(ISERROR(SEARCH("II",AS47)))</formula>
    </cfRule>
    <cfRule type="containsText" dxfId="1187" priority="904" operator="containsText" text="IV">
      <formula>NOT(ISERROR(SEARCH("IV",AS47)))</formula>
    </cfRule>
    <cfRule type="containsText" dxfId="1186" priority="905" operator="containsText" text="III">
      <formula>NOT(ISERROR(SEARCH("III",AS47)))</formula>
    </cfRule>
    <cfRule type="containsText" dxfId="1185" priority="906" operator="containsText" text="III">
      <formula>NOT(ISERROR(SEARCH("III",AS47)))</formula>
    </cfRule>
    <cfRule type="containsText" dxfId="1184" priority="907" operator="containsText" text="I">
      <formula>NOT(ISERROR(SEARCH("I",AS47)))</formula>
    </cfRule>
  </conditionalFormatting>
  <conditionalFormatting sqref="AP47">
    <cfRule type="containsText" dxfId="1183" priority="877" operator="containsText" text="Muy Alto">
      <formula>NOT(ISERROR(SEARCH("Muy Alto",AP47)))</formula>
    </cfRule>
    <cfRule type="containsText" dxfId="1182" priority="878" operator="containsText" text="Bajo">
      <formula>NOT(ISERROR(SEARCH("Bajo",AP47)))</formula>
    </cfRule>
    <cfRule type="containsText" dxfId="1181" priority="879" operator="containsText" text="Medio">
      <formula>NOT(ISERROR(SEARCH("Medio",AP47)))</formula>
    </cfRule>
    <cfRule type="containsText" dxfId="1180" priority="880" operator="containsText" text="Alto">
      <formula>NOT(ISERROR(SEARCH("Alto",AP47)))</formula>
    </cfRule>
    <cfRule type="containsText" dxfId="1179" priority="881" operator="containsText" text="Muy Alto">
      <formula>NOT(ISERROR(SEARCH("Muy Alto",AP47)))</formula>
    </cfRule>
  </conditionalFormatting>
  <conditionalFormatting sqref="AU15:AU16">
    <cfRule type="containsText" dxfId="1178" priority="872" operator="containsText" text="Corecion urgente">
      <formula>NOT(ISERROR(SEARCH("Corecion urgente",AU15)))</formula>
    </cfRule>
    <cfRule type="containsText" dxfId="1177" priority="873" operator="containsText" text="No reqiere intervevir">
      <formula>NOT(ISERROR(SEARCH("No reqiere intervevir",AU15)))</formula>
    </cfRule>
    <cfRule type="containsText" dxfId="1176" priority="874" operator="containsText" text="Mejorar control existente">
      <formula>NOT(ISERROR(SEARCH("Mejorar control existente",AU15)))</formula>
    </cfRule>
    <cfRule type="containsText" dxfId="1175" priority="875" operator="containsText" text="Adoptar medidas de control">
      <formula>NOT(ISERROR(SEARCH("Adoptar medidas de control",AU15)))</formula>
    </cfRule>
    <cfRule type="containsText" dxfId="1174" priority="876" operator="containsText" text="Correccion urgente">
      <formula>NOT(ISERROR(SEARCH("Correccion urgente",AU15)))</formula>
    </cfRule>
  </conditionalFormatting>
  <conditionalFormatting sqref="AS15:AS16">
    <cfRule type="containsText" dxfId="1173" priority="846" operator="containsText" text="IV">
      <formula>NOT(ISERROR(SEARCH("IV",AS15)))</formula>
    </cfRule>
    <cfRule type="containsText" dxfId="1172" priority="847" operator="containsText" text="III">
      <formula>NOT(ISERROR(SEARCH("III",AS15)))</formula>
    </cfRule>
    <cfRule type="containsText" dxfId="1171" priority="848" operator="containsText" text="II">
      <formula>NOT(ISERROR(SEARCH("II",AS15)))</formula>
    </cfRule>
    <cfRule type="containsText" dxfId="1170" priority="849" operator="containsText" text="II">
      <formula>NOT(ISERROR(SEARCH("II",AS15)))</formula>
    </cfRule>
    <cfRule type="containsText" dxfId="1169" priority="850" operator="containsText" text="I">
      <formula>NOT(ISERROR(SEARCH("I",AS15)))</formula>
    </cfRule>
    <cfRule type="containsText" dxfId="1168" priority="866" stopIfTrue="1" operator="containsText" text="III">
      <formula>NOT(ISERROR(SEARCH("III",AS15)))</formula>
    </cfRule>
    <cfRule type="containsText" dxfId="1167" priority="867" operator="containsText" text="II">
      <formula>NOT(ISERROR(SEARCH("II",AS15)))</formula>
    </cfRule>
    <cfRule type="containsText" dxfId="1166" priority="868" operator="containsText" text="IV">
      <formula>NOT(ISERROR(SEARCH("IV",AS15)))</formula>
    </cfRule>
    <cfRule type="containsText" dxfId="1165" priority="869" operator="containsText" text="III">
      <formula>NOT(ISERROR(SEARCH("III",AS15)))</formula>
    </cfRule>
    <cfRule type="containsText" dxfId="1164" priority="870" operator="containsText" text="III">
      <formula>NOT(ISERROR(SEARCH("III",AS15)))</formula>
    </cfRule>
    <cfRule type="containsText" dxfId="1163" priority="871" operator="containsText" text="I">
      <formula>NOT(ISERROR(SEARCH("I",AS15)))</formula>
    </cfRule>
  </conditionalFormatting>
  <conditionalFormatting sqref="AS15:AS16">
    <cfRule type="cellIs" dxfId="1162" priority="863" operator="greaterThan">
      <formula>600</formula>
    </cfRule>
    <cfRule type="cellIs" dxfId="1161" priority="864" operator="lessThan">
      <formula>600</formula>
    </cfRule>
    <cfRule type="cellIs" dxfId="1160" priority="865" operator="between">
      <formula>4000</formula>
      <formula>600</formula>
    </cfRule>
  </conditionalFormatting>
  <conditionalFormatting sqref="AS15:AS16">
    <cfRule type="cellIs" dxfId="1159" priority="860" operator="equal">
      <formula>"I"</formula>
    </cfRule>
    <cfRule type="cellIs" dxfId="1158" priority="861" operator="greaterThan">
      <formula>150</formula>
    </cfRule>
    <cfRule type="cellIs" dxfId="1157" priority="862" operator="greaterThan">
      <formula>150</formula>
    </cfRule>
  </conditionalFormatting>
  <conditionalFormatting sqref="AS15:AS16">
    <cfRule type="cellIs" dxfId="1156" priority="857" operator="equal">
      <formula>"I"</formula>
    </cfRule>
    <cfRule type="cellIs" dxfId="1155" priority="858" operator="greaterThan">
      <formula>150</formula>
    </cfRule>
    <cfRule type="cellIs" dxfId="1154" priority="859" operator="greaterThan">
      <formula>150</formula>
    </cfRule>
  </conditionalFormatting>
  <conditionalFormatting sqref="AS15:AS16">
    <cfRule type="cellIs" dxfId="1153" priority="854" operator="equal">
      <formula>"I"</formula>
    </cfRule>
    <cfRule type="cellIs" dxfId="1152" priority="855" operator="greaterThan">
      <formula>150</formula>
    </cfRule>
    <cfRule type="cellIs" dxfId="1151" priority="856" operator="greaterThan">
      <formula>150</formula>
    </cfRule>
  </conditionalFormatting>
  <conditionalFormatting sqref="AS15:AS16">
    <cfRule type="cellIs" dxfId="1150" priority="851" operator="equal">
      <formula>"I"</formula>
    </cfRule>
    <cfRule type="cellIs" dxfId="1149" priority="852" operator="greaterThan">
      <formula>150</formula>
    </cfRule>
    <cfRule type="cellIs" dxfId="1148" priority="853" operator="greaterThan">
      <formula>150</formula>
    </cfRule>
  </conditionalFormatting>
  <conditionalFormatting sqref="AU14">
    <cfRule type="containsText" dxfId="1147" priority="841" operator="containsText" text="Corecion urgente">
      <formula>NOT(ISERROR(SEARCH("Corecion urgente",AU14)))</formula>
    </cfRule>
    <cfRule type="containsText" dxfId="1146" priority="842" operator="containsText" text="No reqiere intervevir">
      <formula>NOT(ISERROR(SEARCH("No reqiere intervevir",AU14)))</formula>
    </cfRule>
    <cfRule type="containsText" dxfId="1145" priority="843" operator="containsText" text="Mejorar control existente">
      <formula>NOT(ISERROR(SEARCH("Mejorar control existente",AU14)))</formula>
    </cfRule>
    <cfRule type="containsText" dxfId="1144" priority="844" operator="containsText" text="Adoptar medidas de control">
      <formula>NOT(ISERROR(SEARCH("Adoptar medidas de control",AU14)))</formula>
    </cfRule>
    <cfRule type="containsText" dxfId="1143" priority="845" operator="containsText" text="Correccion urgente">
      <formula>NOT(ISERROR(SEARCH("Correccion urgente",AU14)))</formula>
    </cfRule>
  </conditionalFormatting>
  <conditionalFormatting sqref="AS14">
    <cfRule type="containsText" dxfId="1142" priority="815" operator="containsText" text="IV">
      <formula>NOT(ISERROR(SEARCH("IV",AS14)))</formula>
    </cfRule>
    <cfRule type="containsText" dxfId="1141" priority="816" operator="containsText" text="III">
      <formula>NOT(ISERROR(SEARCH("III",AS14)))</formula>
    </cfRule>
    <cfRule type="containsText" dxfId="1140" priority="817" operator="containsText" text="II">
      <formula>NOT(ISERROR(SEARCH("II",AS14)))</formula>
    </cfRule>
    <cfRule type="containsText" dxfId="1139" priority="818" operator="containsText" text="II">
      <formula>NOT(ISERROR(SEARCH("II",AS14)))</formula>
    </cfRule>
    <cfRule type="containsText" dxfId="1138" priority="819" operator="containsText" text="I">
      <formula>NOT(ISERROR(SEARCH("I",AS14)))</formula>
    </cfRule>
    <cfRule type="containsText" dxfId="1137" priority="835" stopIfTrue="1" operator="containsText" text="III">
      <formula>NOT(ISERROR(SEARCH("III",AS14)))</formula>
    </cfRule>
    <cfRule type="containsText" dxfId="1136" priority="836" operator="containsText" text="II">
      <formula>NOT(ISERROR(SEARCH("II",AS14)))</formula>
    </cfRule>
    <cfRule type="containsText" dxfId="1135" priority="837" operator="containsText" text="IV">
      <formula>NOT(ISERROR(SEARCH("IV",AS14)))</formula>
    </cfRule>
    <cfRule type="containsText" dxfId="1134" priority="838" operator="containsText" text="III">
      <formula>NOT(ISERROR(SEARCH("III",AS14)))</formula>
    </cfRule>
    <cfRule type="containsText" dxfId="1133" priority="839" operator="containsText" text="III">
      <formula>NOT(ISERROR(SEARCH("III",AS14)))</formula>
    </cfRule>
    <cfRule type="containsText" dxfId="1132" priority="840" operator="containsText" text="I">
      <formula>NOT(ISERROR(SEARCH("I",AS14)))</formula>
    </cfRule>
  </conditionalFormatting>
  <conditionalFormatting sqref="AS14">
    <cfRule type="cellIs" dxfId="1131" priority="832" operator="greaterThan">
      <formula>600</formula>
    </cfRule>
    <cfRule type="cellIs" dxfId="1130" priority="833" operator="lessThan">
      <formula>600</formula>
    </cfRule>
    <cfRule type="cellIs" dxfId="1129" priority="834" operator="between">
      <formula>4000</formula>
      <formula>600</formula>
    </cfRule>
  </conditionalFormatting>
  <conditionalFormatting sqref="AS14">
    <cfRule type="cellIs" dxfId="1128" priority="829" operator="equal">
      <formula>"I"</formula>
    </cfRule>
    <cfRule type="cellIs" dxfId="1127" priority="830" operator="greaterThan">
      <formula>150</formula>
    </cfRule>
    <cfRule type="cellIs" dxfId="1126" priority="831" operator="greaterThan">
      <formula>150</formula>
    </cfRule>
  </conditionalFormatting>
  <conditionalFormatting sqref="AS14">
    <cfRule type="cellIs" dxfId="1125" priority="826" operator="equal">
      <formula>"I"</formula>
    </cfRule>
    <cfRule type="cellIs" dxfId="1124" priority="827" operator="greaterThan">
      <formula>150</formula>
    </cfRule>
    <cfRule type="cellIs" dxfId="1123" priority="828" operator="greaterThan">
      <formula>150</formula>
    </cfRule>
  </conditionalFormatting>
  <conditionalFormatting sqref="AS14">
    <cfRule type="cellIs" dxfId="1122" priority="823" operator="equal">
      <formula>"I"</formula>
    </cfRule>
    <cfRule type="cellIs" dxfId="1121" priority="824" operator="greaterThan">
      <formula>150</formula>
    </cfRule>
    <cfRule type="cellIs" dxfId="1120" priority="825" operator="greaterThan">
      <formula>150</formula>
    </cfRule>
  </conditionalFormatting>
  <conditionalFormatting sqref="AS14">
    <cfRule type="cellIs" dxfId="1119" priority="820" operator="equal">
      <formula>"I"</formula>
    </cfRule>
    <cfRule type="cellIs" dxfId="1118" priority="821" operator="greaterThan">
      <formula>150</formula>
    </cfRule>
    <cfRule type="cellIs" dxfId="1117" priority="822" operator="greaterThan">
      <formula>150</formula>
    </cfRule>
  </conditionalFormatting>
  <conditionalFormatting sqref="AU20">
    <cfRule type="containsText" dxfId="1116" priority="810" operator="containsText" text="Corecion urgente">
      <formula>NOT(ISERROR(SEARCH("Corecion urgente",AU20)))</formula>
    </cfRule>
    <cfRule type="containsText" dxfId="1115" priority="811" operator="containsText" text="No reqiere intervevir">
      <formula>NOT(ISERROR(SEARCH("No reqiere intervevir",AU20)))</formula>
    </cfRule>
    <cfRule type="containsText" dxfId="1114" priority="812" operator="containsText" text="Mejorar control existente">
      <formula>NOT(ISERROR(SEARCH("Mejorar control existente",AU20)))</formula>
    </cfRule>
    <cfRule type="containsText" dxfId="1113" priority="813" operator="containsText" text="Adoptar medidas de control">
      <formula>NOT(ISERROR(SEARCH("Adoptar medidas de control",AU20)))</formula>
    </cfRule>
    <cfRule type="containsText" dxfId="1112" priority="814" operator="containsText" text="Correccion urgente">
      <formula>NOT(ISERROR(SEARCH("Correccion urgente",AU20)))</formula>
    </cfRule>
  </conditionalFormatting>
  <conditionalFormatting sqref="AS20">
    <cfRule type="containsText" dxfId="1111" priority="784" operator="containsText" text="IV">
      <formula>NOT(ISERROR(SEARCH("IV",AS20)))</formula>
    </cfRule>
    <cfRule type="containsText" dxfId="1110" priority="785" operator="containsText" text="III">
      <formula>NOT(ISERROR(SEARCH("III",AS20)))</formula>
    </cfRule>
    <cfRule type="containsText" dxfId="1109" priority="786" operator="containsText" text="II">
      <formula>NOT(ISERROR(SEARCH("II",AS20)))</formula>
    </cfRule>
    <cfRule type="containsText" dxfId="1108" priority="787" operator="containsText" text="II">
      <formula>NOT(ISERROR(SEARCH("II",AS20)))</formula>
    </cfRule>
    <cfRule type="containsText" dxfId="1107" priority="788" operator="containsText" text="I">
      <formula>NOT(ISERROR(SEARCH("I",AS20)))</formula>
    </cfRule>
    <cfRule type="containsText" dxfId="1106" priority="804" stopIfTrue="1" operator="containsText" text="III">
      <formula>NOT(ISERROR(SEARCH("III",AS20)))</formula>
    </cfRule>
    <cfRule type="containsText" dxfId="1105" priority="805" operator="containsText" text="II">
      <formula>NOT(ISERROR(SEARCH("II",AS20)))</formula>
    </cfRule>
    <cfRule type="containsText" dxfId="1104" priority="806" operator="containsText" text="IV">
      <formula>NOT(ISERROR(SEARCH("IV",AS20)))</formula>
    </cfRule>
    <cfRule type="containsText" dxfId="1103" priority="807" operator="containsText" text="III">
      <formula>NOT(ISERROR(SEARCH("III",AS20)))</formula>
    </cfRule>
    <cfRule type="containsText" dxfId="1102" priority="808" operator="containsText" text="III">
      <formula>NOT(ISERROR(SEARCH("III",AS20)))</formula>
    </cfRule>
    <cfRule type="containsText" dxfId="1101" priority="809" operator="containsText" text="I">
      <formula>NOT(ISERROR(SEARCH("I",AS20)))</formula>
    </cfRule>
  </conditionalFormatting>
  <conditionalFormatting sqref="AS20">
    <cfRule type="cellIs" dxfId="1100" priority="801" operator="greaterThan">
      <formula>600</formula>
    </cfRule>
    <cfRule type="cellIs" dxfId="1099" priority="802" operator="lessThan">
      <formula>600</formula>
    </cfRule>
    <cfRule type="cellIs" dxfId="1098" priority="803" operator="between">
      <formula>4000</formula>
      <formula>600</formula>
    </cfRule>
  </conditionalFormatting>
  <conditionalFormatting sqref="AS20">
    <cfRule type="cellIs" dxfId="1097" priority="798" operator="equal">
      <formula>"I"</formula>
    </cfRule>
    <cfRule type="cellIs" dxfId="1096" priority="799" operator="greaterThan">
      <formula>150</formula>
    </cfRule>
    <cfRule type="cellIs" dxfId="1095" priority="800" operator="greaterThan">
      <formula>150</formula>
    </cfRule>
  </conditionalFormatting>
  <conditionalFormatting sqref="AS20">
    <cfRule type="cellIs" dxfId="1094" priority="795" operator="equal">
      <formula>"I"</formula>
    </cfRule>
    <cfRule type="cellIs" dxfId="1093" priority="796" operator="greaterThan">
      <formula>150</formula>
    </cfRule>
    <cfRule type="cellIs" dxfId="1092" priority="797" operator="greaterThan">
      <formula>150</formula>
    </cfRule>
  </conditionalFormatting>
  <conditionalFormatting sqref="AS20">
    <cfRule type="cellIs" dxfId="1091" priority="792" operator="equal">
      <formula>"I"</formula>
    </cfRule>
    <cfRule type="cellIs" dxfId="1090" priority="793" operator="greaterThan">
      <formula>150</formula>
    </cfRule>
    <cfRule type="cellIs" dxfId="1089" priority="794" operator="greaterThan">
      <formula>150</formula>
    </cfRule>
  </conditionalFormatting>
  <conditionalFormatting sqref="AS20">
    <cfRule type="cellIs" dxfId="1088" priority="789" operator="equal">
      <formula>"I"</formula>
    </cfRule>
    <cfRule type="cellIs" dxfId="1087" priority="790" operator="greaterThan">
      <formula>150</formula>
    </cfRule>
    <cfRule type="cellIs" dxfId="1086" priority="791" operator="greaterThan">
      <formula>150</formula>
    </cfRule>
  </conditionalFormatting>
  <conditionalFormatting sqref="AS31:AS32 AS40 AS34:AS38">
    <cfRule type="cellIs" dxfId="1085" priority="770" operator="greaterThan">
      <formula>600</formula>
    </cfRule>
    <cfRule type="cellIs" dxfId="1084" priority="771" operator="lessThan">
      <formula>600</formula>
    </cfRule>
    <cfRule type="cellIs" dxfId="1083" priority="772" operator="between">
      <formula>4000</formula>
      <formula>600</formula>
    </cfRule>
  </conditionalFormatting>
  <conditionalFormatting sqref="AS31:AS32 AS40 AS34:AS38">
    <cfRule type="cellIs" dxfId="1082" priority="767" operator="equal">
      <formula>"I"</formula>
    </cfRule>
    <cfRule type="cellIs" dxfId="1081" priority="768" operator="greaterThan">
      <formula>150</formula>
    </cfRule>
    <cfRule type="cellIs" dxfId="1080" priority="769" operator="greaterThan">
      <formula>150</formula>
    </cfRule>
  </conditionalFormatting>
  <conditionalFormatting sqref="AU31:AU32 AU40 AU34:AU38">
    <cfRule type="containsText" dxfId="1079" priority="779" operator="containsText" text="Corecion urgente">
      <formula>NOT(ISERROR(SEARCH("Corecion urgente",AU31)))</formula>
    </cfRule>
    <cfRule type="containsText" dxfId="1078" priority="780" operator="containsText" text="No reqiere intervevir">
      <formula>NOT(ISERROR(SEARCH("No reqiere intervevir",AU31)))</formula>
    </cfRule>
    <cfRule type="containsText" dxfId="1077" priority="781" operator="containsText" text="Mejorar control existente">
      <formula>NOT(ISERROR(SEARCH("Mejorar control existente",AU31)))</formula>
    </cfRule>
    <cfRule type="containsText" dxfId="1076" priority="782" operator="containsText" text="Adoptar medidas de control">
      <formula>NOT(ISERROR(SEARCH("Adoptar medidas de control",AU31)))</formula>
    </cfRule>
    <cfRule type="containsText" dxfId="1075" priority="783" operator="containsText" text="Correccion urgente">
      <formula>NOT(ISERROR(SEARCH("Correccion urgente",AU31)))</formula>
    </cfRule>
  </conditionalFormatting>
  <conditionalFormatting sqref="AS31:AS32 AS40 AS34:AS38">
    <cfRule type="containsText" dxfId="1074" priority="762" operator="containsText" text="IV">
      <formula>NOT(ISERROR(SEARCH("IV",AS31)))</formula>
    </cfRule>
    <cfRule type="containsText" dxfId="1073" priority="763" operator="containsText" text="III">
      <formula>NOT(ISERROR(SEARCH("III",AS31)))</formula>
    </cfRule>
    <cfRule type="containsText" dxfId="1072" priority="764" operator="containsText" text="II">
      <formula>NOT(ISERROR(SEARCH("II",AS31)))</formula>
    </cfRule>
    <cfRule type="containsText" dxfId="1071" priority="765" operator="containsText" text="II">
      <formula>NOT(ISERROR(SEARCH("II",AS31)))</formula>
    </cfRule>
    <cfRule type="containsText" dxfId="1070" priority="766" operator="containsText" text="I">
      <formula>NOT(ISERROR(SEARCH("I",AS31)))</formula>
    </cfRule>
    <cfRule type="containsText" dxfId="1069" priority="773" stopIfTrue="1" operator="containsText" text="III">
      <formula>NOT(ISERROR(SEARCH("III",AS31)))</formula>
    </cfRule>
    <cfRule type="containsText" dxfId="1068" priority="774" operator="containsText" text="II">
      <formula>NOT(ISERROR(SEARCH("II",AS31)))</formula>
    </cfRule>
    <cfRule type="containsText" dxfId="1067" priority="775" operator="containsText" text="IV">
      <formula>NOT(ISERROR(SEARCH("IV",AS31)))</formula>
    </cfRule>
    <cfRule type="containsText" dxfId="1066" priority="776" operator="containsText" text="III">
      <formula>NOT(ISERROR(SEARCH("III",AS31)))</formula>
    </cfRule>
    <cfRule type="containsText" dxfId="1065" priority="777" operator="containsText" text="III">
      <formula>NOT(ISERROR(SEARCH("III",AS31)))</formula>
    </cfRule>
    <cfRule type="containsText" dxfId="1064" priority="778" operator="containsText" text="I">
      <formula>NOT(ISERROR(SEARCH("I",AS31)))</formula>
    </cfRule>
  </conditionalFormatting>
  <conditionalFormatting sqref="AP31:AP32 AP40 AP34:AP38">
    <cfRule type="containsText" dxfId="1063" priority="757" operator="containsText" text="Muy Alto">
      <formula>NOT(ISERROR(SEARCH("Muy Alto",AP31)))</formula>
    </cfRule>
    <cfRule type="containsText" dxfId="1062" priority="758" operator="containsText" text="Bajo">
      <formula>NOT(ISERROR(SEARCH("Bajo",AP31)))</formula>
    </cfRule>
    <cfRule type="containsText" dxfId="1061" priority="759" operator="containsText" text="Medio">
      <formula>NOT(ISERROR(SEARCH("Medio",AP31)))</formula>
    </cfRule>
    <cfRule type="containsText" dxfId="1060" priority="760" operator="containsText" text="Alto">
      <formula>NOT(ISERROR(SEARCH("Alto",AP31)))</formula>
    </cfRule>
    <cfRule type="containsText" dxfId="1059" priority="761" operator="containsText" text="Muy Alto">
      <formula>NOT(ISERROR(SEARCH("Muy Alto",AP31)))</formula>
    </cfRule>
  </conditionalFormatting>
  <conditionalFormatting sqref="AU39">
    <cfRule type="containsText" dxfId="1058" priority="752" operator="containsText" text="Corecion urgente">
      <formula>NOT(ISERROR(SEARCH("Corecion urgente",AU39)))</formula>
    </cfRule>
    <cfRule type="containsText" dxfId="1057" priority="753" operator="containsText" text="No reqiere intervevir">
      <formula>NOT(ISERROR(SEARCH("No reqiere intervevir",AU39)))</formula>
    </cfRule>
    <cfRule type="containsText" dxfId="1056" priority="754" operator="containsText" text="Mejorar control existente">
      <formula>NOT(ISERROR(SEARCH("Mejorar control existente",AU39)))</formula>
    </cfRule>
    <cfRule type="containsText" dxfId="1055" priority="755" operator="containsText" text="Adoptar medidas de control">
      <formula>NOT(ISERROR(SEARCH("Adoptar medidas de control",AU39)))</formula>
    </cfRule>
    <cfRule type="containsText" dxfId="1054" priority="756" operator="containsText" text="Correccion urgente">
      <formula>NOT(ISERROR(SEARCH("Correccion urgente",AU39)))</formula>
    </cfRule>
  </conditionalFormatting>
  <conditionalFormatting sqref="AS39">
    <cfRule type="containsText" dxfId="1053" priority="735" operator="containsText" text="IV">
      <formula>NOT(ISERROR(SEARCH("IV",AS39)))</formula>
    </cfRule>
    <cfRule type="containsText" dxfId="1052" priority="736" operator="containsText" text="III">
      <formula>NOT(ISERROR(SEARCH("III",AS39)))</formula>
    </cfRule>
    <cfRule type="containsText" dxfId="1051" priority="737" operator="containsText" text="II">
      <formula>NOT(ISERROR(SEARCH("II",AS39)))</formula>
    </cfRule>
    <cfRule type="containsText" dxfId="1050" priority="738" operator="containsText" text="II">
      <formula>NOT(ISERROR(SEARCH("II",AS39)))</formula>
    </cfRule>
    <cfRule type="containsText" dxfId="1049" priority="739" operator="containsText" text="I">
      <formula>NOT(ISERROR(SEARCH("I",AS39)))</formula>
    </cfRule>
    <cfRule type="containsText" dxfId="1048" priority="746" stopIfTrue="1" operator="containsText" text="III">
      <formula>NOT(ISERROR(SEARCH("III",AS39)))</formula>
    </cfRule>
    <cfRule type="containsText" dxfId="1047" priority="747" operator="containsText" text="II">
      <formula>NOT(ISERROR(SEARCH("II",AS39)))</formula>
    </cfRule>
    <cfRule type="containsText" dxfId="1046" priority="748" operator="containsText" text="IV">
      <formula>NOT(ISERROR(SEARCH("IV",AS39)))</formula>
    </cfRule>
    <cfRule type="containsText" dxfId="1045" priority="749" operator="containsText" text="III">
      <formula>NOT(ISERROR(SEARCH("III",AS39)))</formula>
    </cfRule>
    <cfRule type="containsText" dxfId="1044" priority="750" operator="containsText" text="III">
      <formula>NOT(ISERROR(SEARCH("III",AS39)))</formula>
    </cfRule>
    <cfRule type="containsText" dxfId="1043" priority="751" operator="containsText" text="I">
      <formula>NOT(ISERROR(SEARCH("I",AS39)))</formula>
    </cfRule>
  </conditionalFormatting>
  <conditionalFormatting sqref="AS39">
    <cfRule type="cellIs" dxfId="1042" priority="743" operator="greaterThan">
      <formula>600</formula>
    </cfRule>
    <cfRule type="cellIs" dxfId="1041" priority="744" operator="lessThan">
      <formula>600</formula>
    </cfRule>
    <cfRule type="cellIs" dxfId="1040" priority="745" operator="between">
      <formula>4000</formula>
      <formula>600</formula>
    </cfRule>
  </conditionalFormatting>
  <conditionalFormatting sqref="AS39">
    <cfRule type="cellIs" dxfId="1039" priority="740" operator="equal">
      <formula>"I"</formula>
    </cfRule>
    <cfRule type="cellIs" dxfId="1038" priority="741" operator="greaterThan">
      <formula>150</formula>
    </cfRule>
    <cfRule type="cellIs" dxfId="1037" priority="742" operator="greaterThan">
      <formula>150</formula>
    </cfRule>
  </conditionalFormatting>
  <conditionalFormatting sqref="AP39">
    <cfRule type="containsText" dxfId="1036" priority="730" operator="containsText" text="Muy Alto">
      <formula>NOT(ISERROR(SEARCH("Muy Alto",AP39)))</formula>
    </cfRule>
    <cfRule type="containsText" dxfId="1035" priority="731" operator="containsText" text="Bajo">
      <formula>NOT(ISERROR(SEARCH("Bajo",AP39)))</formula>
    </cfRule>
    <cfRule type="containsText" dxfId="1034" priority="732" operator="containsText" text="Medio">
      <formula>NOT(ISERROR(SEARCH("Medio",AP39)))</formula>
    </cfRule>
    <cfRule type="containsText" dxfId="1033" priority="733" operator="containsText" text="Alto">
      <formula>NOT(ISERROR(SEARCH("Alto",AP39)))</formula>
    </cfRule>
    <cfRule type="containsText" dxfId="1032" priority="734" operator="containsText" text="Muy Alto">
      <formula>NOT(ISERROR(SEARCH("Muy Alto",AP39)))</formula>
    </cfRule>
  </conditionalFormatting>
  <conditionalFormatting sqref="AU22">
    <cfRule type="containsText" dxfId="1031" priority="725" operator="containsText" text="Corecion urgente">
      <formula>NOT(ISERROR(SEARCH("Corecion urgente",AU22)))</formula>
    </cfRule>
    <cfRule type="containsText" dxfId="1030" priority="726" operator="containsText" text="No reqiere intervevir">
      <formula>NOT(ISERROR(SEARCH("No reqiere intervevir",AU22)))</formula>
    </cfRule>
    <cfRule type="containsText" dxfId="1029" priority="727" operator="containsText" text="Mejorar control existente">
      <formula>NOT(ISERROR(SEARCH("Mejorar control existente",AU22)))</formula>
    </cfRule>
    <cfRule type="containsText" dxfId="1028" priority="728" operator="containsText" text="Adoptar medidas de control">
      <formula>NOT(ISERROR(SEARCH("Adoptar medidas de control",AU22)))</formula>
    </cfRule>
    <cfRule type="containsText" dxfId="1027" priority="729" operator="containsText" text="Correccion urgente">
      <formula>NOT(ISERROR(SEARCH("Correccion urgente",AU22)))</formula>
    </cfRule>
  </conditionalFormatting>
  <conditionalFormatting sqref="AS22">
    <cfRule type="containsText" dxfId="1026" priority="699" operator="containsText" text="IV">
      <formula>NOT(ISERROR(SEARCH("IV",AS22)))</formula>
    </cfRule>
    <cfRule type="containsText" dxfId="1025" priority="700" operator="containsText" text="III">
      <formula>NOT(ISERROR(SEARCH("III",AS22)))</formula>
    </cfRule>
    <cfRule type="containsText" dxfId="1024" priority="701" operator="containsText" text="II">
      <formula>NOT(ISERROR(SEARCH("II",AS22)))</formula>
    </cfRule>
    <cfRule type="containsText" dxfId="1023" priority="702" operator="containsText" text="II">
      <formula>NOT(ISERROR(SEARCH("II",AS22)))</formula>
    </cfRule>
    <cfRule type="containsText" dxfId="1022" priority="703" operator="containsText" text="I">
      <formula>NOT(ISERROR(SEARCH("I",AS22)))</formula>
    </cfRule>
    <cfRule type="containsText" dxfId="1021" priority="719" stopIfTrue="1" operator="containsText" text="III">
      <formula>NOT(ISERROR(SEARCH("III",AS22)))</formula>
    </cfRule>
    <cfRule type="containsText" dxfId="1020" priority="720" operator="containsText" text="II">
      <formula>NOT(ISERROR(SEARCH("II",AS22)))</formula>
    </cfRule>
    <cfRule type="containsText" dxfId="1019" priority="721" operator="containsText" text="IV">
      <formula>NOT(ISERROR(SEARCH("IV",AS22)))</formula>
    </cfRule>
    <cfRule type="containsText" dxfId="1018" priority="722" operator="containsText" text="III">
      <formula>NOT(ISERROR(SEARCH("III",AS22)))</formula>
    </cfRule>
    <cfRule type="containsText" dxfId="1017" priority="723" operator="containsText" text="III">
      <formula>NOT(ISERROR(SEARCH("III",AS22)))</formula>
    </cfRule>
    <cfRule type="containsText" dxfId="1016" priority="724" operator="containsText" text="I">
      <formula>NOT(ISERROR(SEARCH("I",AS22)))</formula>
    </cfRule>
  </conditionalFormatting>
  <conditionalFormatting sqref="AS22">
    <cfRule type="cellIs" dxfId="1015" priority="716" operator="greaterThan">
      <formula>600</formula>
    </cfRule>
    <cfRule type="cellIs" dxfId="1014" priority="717" operator="lessThan">
      <formula>600</formula>
    </cfRule>
    <cfRule type="cellIs" dxfId="1013" priority="718" operator="between">
      <formula>4000</formula>
      <formula>600</formula>
    </cfRule>
  </conditionalFormatting>
  <conditionalFormatting sqref="AS22">
    <cfRule type="cellIs" dxfId="1012" priority="713" operator="equal">
      <formula>"I"</formula>
    </cfRule>
    <cfRule type="cellIs" dxfId="1011" priority="714" operator="greaterThan">
      <formula>150</formula>
    </cfRule>
    <cfRule type="cellIs" dxfId="1010" priority="715" operator="greaterThan">
      <formula>150</formula>
    </cfRule>
  </conditionalFormatting>
  <conditionalFormatting sqref="AS22">
    <cfRule type="cellIs" dxfId="1009" priority="710" operator="equal">
      <formula>"I"</formula>
    </cfRule>
    <cfRule type="cellIs" dxfId="1008" priority="711" operator="greaterThan">
      <formula>150</formula>
    </cfRule>
    <cfRule type="cellIs" dxfId="1007" priority="712" operator="greaterThan">
      <formula>150</formula>
    </cfRule>
  </conditionalFormatting>
  <conditionalFormatting sqref="AS22">
    <cfRule type="cellIs" dxfId="1006" priority="707" operator="equal">
      <formula>"I"</formula>
    </cfRule>
    <cfRule type="cellIs" dxfId="1005" priority="708" operator="greaterThan">
      <formula>150</formula>
    </cfRule>
    <cfRule type="cellIs" dxfId="1004" priority="709" operator="greaterThan">
      <formula>150</formula>
    </cfRule>
  </conditionalFormatting>
  <conditionalFormatting sqref="AS22">
    <cfRule type="cellIs" dxfId="1003" priority="704" operator="equal">
      <formula>"I"</formula>
    </cfRule>
    <cfRule type="cellIs" dxfId="1002" priority="705" operator="greaterThan">
      <formula>150</formula>
    </cfRule>
    <cfRule type="cellIs" dxfId="1001" priority="706" operator="greaterThan">
      <formula>150</formula>
    </cfRule>
  </conditionalFormatting>
  <conditionalFormatting sqref="AU23">
    <cfRule type="containsText" dxfId="1000" priority="694" operator="containsText" text="Corecion urgente">
      <formula>NOT(ISERROR(SEARCH("Corecion urgente",AU23)))</formula>
    </cfRule>
    <cfRule type="containsText" dxfId="999" priority="695" operator="containsText" text="No reqiere intervevir">
      <formula>NOT(ISERROR(SEARCH("No reqiere intervevir",AU23)))</formula>
    </cfRule>
    <cfRule type="containsText" dxfId="998" priority="696" operator="containsText" text="Mejorar control existente">
      <formula>NOT(ISERROR(SEARCH("Mejorar control existente",AU23)))</formula>
    </cfRule>
    <cfRule type="containsText" dxfId="997" priority="697" operator="containsText" text="Adoptar medidas de control">
      <formula>NOT(ISERROR(SEARCH("Adoptar medidas de control",AU23)))</formula>
    </cfRule>
    <cfRule type="containsText" dxfId="996" priority="698" operator="containsText" text="Correccion urgente">
      <formula>NOT(ISERROR(SEARCH("Correccion urgente",AU23)))</formula>
    </cfRule>
  </conditionalFormatting>
  <conditionalFormatting sqref="AS23">
    <cfRule type="containsText" dxfId="995" priority="668" operator="containsText" text="IV">
      <formula>NOT(ISERROR(SEARCH("IV",AS23)))</formula>
    </cfRule>
    <cfRule type="containsText" dxfId="994" priority="669" operator="containsText" text="III">
      <formula>NOT(ISERROR(SEARCH("III",AS23)))</formula>
    </cfRule>
    <cfRule type="containsText" dxfId="993" priority="670" operator="containsText" text="II">
      <formula>NOT(ISERROR(SEARCH("II",AS23)))</formula>
    </cfRule>
    <cfRule type="containsText" dxfId="992" priority="671" operator="containsText" text="II">
      <formula>NOT(ISERROR(SEARCH("II",AS23)))</formula>
    </cfRule>
    <cfRule type="containsText" dxfId="991" priority="672" operator="containsText" text="I">
      <formula>NOT(ISERROR(SEARCH("I",AS23)))</formula>
    </cfRule>
    <cfRule type="containsText" dxfId="990" priority="688" stopIfTrue="1" operator="containsText" text="III">
      <formula>NOT(ISERROR(SEARCH("III",AS23)))</formula>
    </cfRule>
    <cfRule type="containsText" dxfId="989" priority="689" operator="containsText" text="II">
      <formula>NOT(ISERROR(SEARCH("II",AS23)))</formula>
    </cfRule>
    <cfRule type="containsText" dxfId="988" priority="690" operator="containsText" text="IV">
      <formula>NOT(ISERROR(SEARCH("IV",AS23)))</formula>
    </cfRule>
    <cfRule type="containsText" dxfId="987" priority="691" operator="containsText" text="III">
      <formula>NOT(ISERROR(SEARCH("III",AS23)))</formula>
    </cfRule>
    <cfRule type="containsText" dxfId="986" priority="692" operator="containsText" text="III">
      <formula>NOT(ISERROR(SEARCH("III",AS23)))</formula>
    </cfRule>
    <cfRule type="containsText" dxfId="985" priority="693" operator="containsText" text="I">
      <formula>NOT(ISERROR(SEARCH("I",AS23)))</formula>
    </cfRule>
  </conditionalFormatting>
  <conditionalFormatting sqref="AS23">
    <cfRule type="cellIs" dxfId="984" priority="685" operator="greaterThan">
      <formula>600</formula>
    </cfRule>
    <cfRule type="cellIs" dxfId="983" priority="686" operator="lessThan">
      <formula>600</formula>
    </cfRule>
    <cfRule type="cellIs" dxfId="982" priority="687" operator="between">
      <formula>4000</formula>
      <formula>600</formula>
    </cfRule>
  </conditionalFormatting>
  <conditionalFormatting sqref="AS23">
    <cfRule type="cellIs" dxfId="981" priority="682" operator="equal">
      <formula>"I"</formula>
    </cfRule>
    <cfRule type="cellIs" dxfId="980" priority="683" operator="greaterThan">
      <formula>150</formula>
    </cfRule>
    <cfRule type="cellIs" dxfId="979" priority="684" operator="greaterThan">
      <formula>150</formula>
    </cfRule>
  </conditionalFormatting>
  <conditionalFormatting sqref="AS23">
    <cfRule type="cellIs" dxfId="978" priority="679" operator="equal">
      <formula>"I"</formula>
    </cfRule>
    <cfRule type="cellIs" dxfId="977" priority="680" operator="greaterThan">
      <formula>150</formula>
    </cfRule>
    <cfRule type="cellIs" dxfId="976" priority="681" operator="greaterThan">
      <formula>150</formula>
    </cfRule>
  </conditionalFormatting>
  <conditionalFormatting sqref="AS23">
    <cfRule type="cellIs" dxfId="975" priority="676" operator="equal">
      <formula>"I"</formula>
    </cfRule>
    <cfRule type="cellIs" dxfId="974" priority="677" operator="greaterThan">
      <formula>150</formula>
    </cfRule>
    <cfRule type="cellIs" dxfId="973" priority="678" operator="greaterThan">
      <formula>150</formula>
    </cfRule>
  </conditionalFormatting>
  <conditionalFormatting sqref="AS23">
    <cfRule type="cellIs" dxfId="972" priority="673" operator="equal">
      <formula>"I"</formula>
    </cfRule>
    <cfRule type="cellIs" dxfId="971" priority="674" operator="greaterThan">
      <formula>150</formula>
    </cfRule>
    <cfRule type="cellIs" dxfId="970" priority="675" operator="greaterThan">
      <formula>150</formula>
    </cfRule>
  </conditionalFormatting>
  <conditionalFormatting sqref="T45 AP45">
    <cfRule type="containsText" dxfId="969" priority="663" operator="containsText" text="Muy Alto">
      <formula>NOT(ISERROR(SEARCH("Muy Alto",T45)))</formula>
    </cfRule>
    <cfRule type="containsText" dxfId="968" priority="664" operator="containsText" text="Bajo">
      <formula>NOT(ISERROR(SEARCH("Bajo",T45)))</formula>
    </cfRule>
    <cfRule type="containsText" dxfId="967" priority="665" operator="containsText" text="Medio">
      <formula>NOT(ISERROR(SEARCH("Medio",T45)))</formula>
    </cfRule>
    <cfRule type="containsText" dxfId="966" priority="666" operator="containsText" text="Alto">
      <formula>NOT(ISERROR(SEARCH("Alto",T45)))</formula>
    </cfRule>
    <cfRule type="containsText" dxfId="965" priority="667" operator="containsText" text="Muy Alto">
      <formula>NOT(ISERROR(SEARCH("Muy Alto",T45)))</formula>
    </cfRule>
  </conditionalFormatting>
  <conditionalFormatting sqref="Y45">
    <cfRule type="containsText" dxfId="964" priority="658" operator="containsText" text="Corecion urgente">
      <formula>NOT(ISERROR(SEARCH("Corecion urgente",Y45)))</formula>
    </cfRule>
    <cfRule type="containsText" dxfId="963" priority="659" operator="containsText" text="No reqiere intervevir">
      <formula>NOT(ISERROR(SEARCH("No reqiere intervevir",Y45)))</formula>
    </cfRule>
    <cfRule type="containsText" dxfId="962" priority="660" operator="containsText" text="Mejorar control existente">
      <formula>NOT(ISERROR(SEARCH("Mejorar control existente",Y45)))</formula>
    </cfRule>
    <cfRule type="containsText" dxfId="961" priority="661" operator="containsText" text="Adoptar medidas de control">
      <formula>NOT(ISERROR(SEARCH("Adoptar medidas de control",Y45)))</formula>
    </cfRule>
    <cfRule type="containsText" dxfId="960" priority="662" operator="containsText" text="Correccion urgente">
      <formula>NOT(ISERROR(SEARCH("Correccion urgente",Y45)))</formula>
    </cfRule>
  </conditionalFormatting>
  <conditionalFormatting sqref="W45">
    <cfRule type="containsText" dxfId="959" priority="632" operator="containsText" text="IV">
      <formula>NOT(ISERROR(SEARCH("IV",W45)))</formula>
    </cfRule>
    <cfRule type="containsText" dxfId="958" priority="633" operator="containsText" text="III">
      <formula>NOT(ISERROR(SEARCH("III",W45)))</formula>
    </cfRule>
    <cfRule type="containsText" dxfId="957" priority="634" operator="containsText" text="II">
      <formula>NOT(ISERROR(SEARCH("II",W45)))</formula>
    </cfRule>
    <cfRule type="containsText" dxfId="956" priority="635" operator="containsText" text="II">
      <formula>NOT(ISERROR(SEARCH("II",W45)))</formula>
    </cfRule>
    <cfRule type="containsText" dxfId="955" priority="636" operator="containsText" text="I">
      <formula>NOT(ISERROR(SEARCH("I",W45)))</formula>
    </cfRule>
    <cfRule type="containsText" dxfId="954" priority="652" stopIfTrue="1" operator="containsText" text="III">
      <formula>NOT(ISERROR(SEARCH("III",W45)))</formula>
    </cfRule>
    <cfRule type="containsText" dxfId="953" priority="653" operator="containsText" text="II">
      <formula>NOT(ISERROR(SEARCH("II",W45)))</formula>
    </cfRule>
    <cfRule type="containsText" dxfId="952" priority="654" operator="containsText" text="IV">
      <formula>NOT(ISERROR(SEARCH("IV",W45)))</formula>
    </cfRule>
    <cfRule type="containsText" dxfId="951" priority="655" operator="containsText" text="III">
      <formula>NOT(ISERROR(SEARCH("III",W45)))</formula>
    </cfRule>
    <cfRule type="containsText" dxfId="950" priority="656" operator="containsText" text="III">
      <formula>NOT(ISERROR(SEARCH("III",W45)))</formula>
    </cfRule>
    <cfRule type="containsText" dxfId="949" priority="657" operator="containsText" text="I">
      <formula>NOT(ISERROR(SEARCH("I",W45)))</formula>
    </cfRule>
  </conditionalFormatting>
  <conditionalFormatting sqref="W45">
    <cfRule type="cellIs" dxfId="948" priority="649" operator="greaterThan">
      <formula>600</formula>
    </cfRule>
    <cfRule type="cellIs" dxfId="947" priority="650" operator="lessThan">
      <formula>600</formula>
    </cfRule>
    <cfRule type="cellIs" dxfId="946" priority="651" operator="between">
      <formula>4000</formula>
      <formula>600</formula>
    </cfRule>
  </conditionalFormatting>
  <conditionalFormatting sqref="W45">
    <cfRule type="cellIs" dxfId="945" priority="646" operator="equal">
      <formula>"I"</formula>
    </cfRule>
    <cfRule type="cellIs" dxfId="944" priority="647" operator="greaterThan">
      <formula>150</formula>
    </cfRule>
    <cfRule type="cellIs" dxfId="943" priority="648" operator="greaterThan">
      <formula>150</formula>
    </cfRule>
  </conditionalFormatting>
  <conditionalFormatting sqref="W45">
    <cfRule type="cellIs" dxfId="942" priority="643" operator="equal">
      <formula>"I"</formula>
    </cfRule>
    <cfRule type="cellIs" dxfId="941" priority="644" operator="greaterThan">
      <formula>150</formula>
    </cfRule>
    <cfRule type="cellIs" dxfId="940" priority="645" operator="greaterThan">
      <formula>150</formula>
    </cfRule>
  </conditionalFormatting>
  <conditionalFormatting sqref="W45">
    <cfRule type="cellIs" dxfId="939" priority="640" operator="equal">
      <formula>"I"</formula>
    </cfRule>
    <cfRule type="cellIs" dxfId="938" priority="641" operator="greaterThan">
      <formula>150</formula>
    </cfRule>
    <cfRule type="cellIs" dxfId="937" priority="642" operator="greaterThan">
      <formula>150</formula>
    </cfRule>
  </conditionalFormatting>
  <conditionalFormatting sqref="W45">
    <cfRule type="cellIs" dxfId="936" priority="637" operator="equal">
      <formula>"I"</formula>
    </cfRule>
    <cfRule type="cellIs" dxfId="935" priority="638" operator="greaterThan">
      <formula>150</formula>
    </cfRule>
    <cfRule type="cellIs" dxfId="934" priority="639" operator="greaterThan">
      <formula>150</formula>
    </cfRule>
  </conditionalFormatting>
  <conditionalFormatting sqref="AU45">
    <cfRule type="containsText" dxfId="933" priority="627" operator="containsText" text="Corecion urgente">
      <formula>NOT(ISERROR(SEARCH("Corecion urgente",AU45)))</formula>
    </cfRule>
    <cfRule type="containsText" dxfId="932" priority="628" operator="containsText" text="No reqiere intervevir">
      <formula>NOT(ISERROR(SEARCH("No reqiere intervevir",AU45)))</formula>
    </cfRule>
    <cfRule type="containsText" dxfId="931" priority="629" operator="containsText" text="Mejorar control existente">
      <formula>NOT(ISERROR(SEARCH("Mejorar control existente",AU45)))</formula>
    </cfRule>
    <cfRule type="containsText" dxfId="930" priority="630" operator="containsText" text="Adoptar medidas de control">
      <formula>NOT(ISERROR(SEARCH("Adoptar medidas de control",AU45)))</formula>
    </cfRule>
    <cfRule type="containsText" dxfId="929" priority="631" operator="containsText" text="Correccion urgente">
      <formula>NOT(ISERROR(SEARCH("Correccion urgente",AU45)))</formula>
    </cfRule>
  </conditionalFormatting>
  <conditionalFormatting sqref="AS45">
    <cfRule type="containsText" dxfId="928" priority="601" operator="containsText" text="IV">
      <formula>NOT(ISERROR(SEARCH("IV",AS45)))</formula>
    </cfRule>
    <cfRule type="containsText" dxfId="927" priority="602" operator="containsText" text="III">
      <formula>NOT(ISERROR(SEARCH("III",AS45)))</formula>
    </cfRule>
    <cfRule type="containsText" dxfId="926" priority="603" operator="containsText" text="II">
      <formula>NOT(ISERROR(SEARCH("II",AS45)))</formula>
    </cfRule>
    <cfRule type="containsText" dxfId="925" priority="604" operator="containsText" text="II">
      <formula>NOT(ISERROR(SEARCH("II",AS45)))</formula>
    </cfRule>
    <cfRule type="containsText" dxfId="924" priority="605" operator="containsText" text="I">
      <formula>NOT(ISERROR(SEARCH("I",AS45)))</formula>
    </cfRule>
    <cfRule type="containsText" dxfId="923" priority="621" stopIfTrue="1" operator="containsText" text="III">
      <formula>NOT(ISERROR(SEARCH("III",AS45)))</formula>
    </cfRule>
    <cfRule type="containsText" dxfId="922" priority="622" operator="containsText" text="II">
      <formula>NOT(ISERROR(SEARCH("II",AS45)))</formula>
    </cfRule>
    <cfRule type="containsText" dxfId="921" priority="623" operator="containsText" text="IV">
      <formula>NOT(ISERROR(SEARCH("IV",AS45)))</formula>
    </cfRule>
    <cfRule type="containsText" dxfId="920" priority="624" operator="containsText" text="III">
      <formula>NOT(ISERROR(SEARCH("III",AS45)))</formula>
    </cfRule>
    <cfRule type="containsText" dxfId="919" priority="625" operator="containsText" text="III">
      <formula>NOT(ISERROR(SEARCH("III",AS45)))</formula>
    </cfRule>
    <cfRule type="containsText" dxfId="918" priority="626" operator="containsText" text="I">
      <formula>NOT(ISERROR(SEARCH("I",AS45)))</formula>
    </cfRule>
  </conditionalFormatting>
  <conditionalFormatting sqref="AS45">
    <cfRule type="cellIs" dxfId="917" priority="618" operator="greaterThan">
      <formula>600</formula>
    </cfRule>
    <cfRule type="cellIs" dxfId="916" priority="619" operator="lessThan">
      <formula>600</formula>
    </cfRule>
    <cfRule type="cellIs" dxfId="915" priority="620" operator="between">
      <formula>4000</formula>
      <formula>600</formula>
    </cfRule>
  </conditionalFormatting>
  <conditionalFormatting sqref="AS45">
    <cfRule type="cellIs" dxfId="914" priority="615" operator="equal">
      <formula>"I"</formula>
    </cfRule>
    <cfRule type="cellIs" dxfId="913" priority="616" operator="greaterThan">
      <formula>150</formula>
    </cfRule>
    <cfRule type="cellIs" dxfId="912" priority="617" operator="greaterThan">
      <formula>150</formula>
    </cfRule>
  </conditionalFormatting>
  <conditionalFormatting sqref="AS45">
    <cfRule type="cellIs" dxfId="911" priority="612" operator="equal">
      <formula>"I"</formula>
    </cfRule>
    <cfRule type="cellIs" dxfId="910" priority="613" operator="greaterThan">
      <formula>150</formula>
    </cfRule>
    <cfRule type="cellIs" dxfId="909" priority="614" operator="greaterThan">
      <formula>150</formula>
    </cfRule>
  </conditionalFormatting>
  <conditionalFormatting sqref="AS45">
    <cfRule type="cellIs" dxfId="908" priority="609" operator="equal">
      <formula>"I"</formula>
    </cfRule>
    <cfRule type="cellIs" dxfId="907" priority="610" operator="greaterThan">
      <formula>150</formula>
    </cfRule>
    <cfRule type="cellIs" dxfId="906" priority="611" operator="greaterThan">
      <formula>150</formula>
    </cfRule>
  </conditionalFormatting>
  <conditionalFormatting sqref="AS45">
    <cfRule type="cellIs" dxfId="905" priority="606" operator="equal">
      <formula>"I"</formula>
    </cfRule>
    <cfRule type="cellIs" dxfId="904" priority="607" operator="greaterThan">
      <formula>150</formula>
    </cfRule>
    <cfRule type="cellIs" dxfId="903" priority="608" operator="greaterThan">
      <formula>150</formula>
    </cfRule>
  </conditionalFormatting>
  <conditionalFormatting sqref="T17 AP17">
    <cfRule type="containsText" dxfId="902" priority="596" operator="containsText" text="Muy Alto">
      <formula>NOT(ISERROR(SEARCH("Muy Alto",T17)))</formula>
    </cfRule>
    <cfRule type="containsText" dxfId="901" priority="597" operator="containsText" text="Bajo">
      <formula>NOT(ISERROR(SEARCH("Bajo",T17)))</formula>
    </cfRule>
    <cfRule type="containsText" dxfId="900" priority="598" operator="containsText" text="Medio">
      <formula>NOT(ISERROR(SEARCH("Medio",T17)))</formula>
    </cfRule>
    <cfRule type="containsText" dxfId="899" priority="599" operator="containsText" text="Alto">
      <formula>NOT(ISERROR(SEARCH("Alto",T17)))</formula>
    </cfRule>
    <cfRule type="containsText" dxfId="898" priority="600" operator="containsText" text="Muy Alto">
      <formula>NOT(ISERROR(SEARCH("Muy Alto",T17)))</formula>
    </cfRule>
  </conditionalFormatting>
  <conditionalFormatting sqref="Y17">
    <cfRule type="containsText" dxfId="897" priority="591" operator="containsText" text="Corecion urgente">
      <formula>NOT(ISERROR(SEARCH("Corecion urgente",Y17)))</formula>
    </cfRule>
    <cfRule type="containsText" dxfId="896" priority="592" operator="containsText" text="No reqiere intervevir">
      <formula>NOT(ISERROR(SEARCH("No reqiere intervevir",Y17)))</formula>
    </cfRule>
    <cfRule type="containsText" dxfId="895" priority="593" operator="containsText" text="Mejorar control existente">
      <formula>NOT(ISERROR(SEARCH("Mejorar control existente",Y17)))</formula>
    </cfRule>
    <cfRule type="containsText" dxfId="894" priority="594" operator="containsText" text="Adoptar medidas de control">
      <formula>NOT(ISERROR(SEARCH("Adoptar medidas de control",Y17)))</formula>
    </cfRule>
    <cfRule type="containsText" dxfId="893" priority="595" operator="containsText" text="Correccion urgente">
      <formula>NOT(ISERROR(SEARCH("Correccion urgente",Y17)))</formula>
    </cfRule>
  </conditionalFormatting>
  <conditionalFormatting sqref="W17">
    <cfRule type="containsText" dxfId="892" priority="565" operator="containsText" text="IV">
      <formula>NOT(ISERROR(SEARCH("IV",W17)))</formula>
    </cfRule>
    <cfRule type="containsText" dxfId="891" priority="566" operator="containsText" text="III">
      <formula>NOT(ISERROR(SEARCH("III",W17)))</formula>
    </cfRule>
    <cfRule type="containsText" dxfId="890" priority="567" operator="containsText" text="II">
      <formula>NOT(ISERROR(SEARCH("II",W17)))</formula>
    </cfRule>
    <cfRule type="containsText" dxfId="889" priority="568" operator="containsText" text="II">
      <formula>NOT(ISERROR(SEARCH("II",W17)))</formula>
    </cfRule>
    <cfRule type="containsText" dxfId="888" priority="569" operator="containsText" text="I">
      <formula>NOT(ISERROR(SEARCH("I",W17)))</formula>
    </cfRule>
    <cfRule type="containsText" dxfId="887" priority="585" stopIfTrue="1" operator="containsText" text="III">
      <formula>NOT(ISERROR(SEARCH("III",W17)))</formula>
    </cfRule>
    <cfRule type="containsText" dxfId="886" priority="586" operator="containsText" text="II">
      <formula>NOT(ISERROR(SEARCH("II",W17)))</formula>
    </cfRule>
    <cfRule type="containsText" dxfId="885" priority="587" operator="containsText" text="IV">
      <formula>NOT(ISERROR(SEARCH("IV",W17)))</formula>
    </cfRule>
    <cfRule type="containsText" dxfId="884" priority="588" operator="containsText" text="III">
      <formula>NOT(ISERROR(SEARCH("III",W17)))</formula>
    </cfRule>
    <cfRule type="containsText" dxfId="883" priority="589" operator="containsText" text="III">
      <formula>NOT(ISERROR(SEARCH("III",W17)))</formula>
    </cfRule>
    <cfRule type="containsText" dxfId="882" priority="590" operator="containsText" text="I">
      <formula>NOT(ISERROR(SEARCH("I",W17)))</formula>
    </cfRule>
  </conditionalFormatting>
  <conditionalFormatting sqref="W17">
    <cfRule type="cellIs" dxfId="881" priority="582" operator="greaterThan">
      <formula>600</formula>
    </cfRule>
    <cfRule type="cellIs" dxfId="880" priority="583" operator="lessThan">
      <formula>600</formula>
    </cfRule>
    <cfRule type="cellIs" dxfId="879" priority="584" operator="between">
      <formula>4000</formula>
      <formula>600</formula>
    </cfRule>
  </conditionalFormatting>
  <conditionalFormatting sqref="W17">
    <cfRule type="cellIs" dxfId="878" priority="579" operator="equal">
      <formula>"I"</formula>
    </cfRule>
    <cfRule type="cellIs" dxfId="877" priority="580" operator="greaterThan">
      <formula>150</formula>
    </cfRule>
    <cfRule type="cellIs" dxfId="876" priority="581" operator="greaterThan">
      <formula>150</formula>
    </cfRule>
  </conditionalFormatting>
  <conditionalFormatting sqref="W17">
    <cfRule type="cellIs" dxfId="875" priority="576" operator="equal">
      <formula>"I"</formula>
    </cfRule>
    <cfRule type="cellIs" dxfId="874" priority="577" operator="greaterThan">
      <formula>150</formula>
    </cfRule>
    <cfRule type="cellIs" dxfId="873" priority="578" operator="greaterThan">
      <formula>150</formula>
    </cfRule>
  </conditionalFormatting>
  <conditionalFormatting sqref="W17">
    <cfRule type="cellIs" dxfId="872" priority="573" operator="equal">
      <formula>"I"</formula>
    </cfRule>
    <cfRule type="cellIs" dxfId="871" priority="574" operator="greaterThan">
      <formula>150</formula>
    </cfRule>
    <cfRule type="cellIs" dxfId="870" priority="575" operator="greaterThan">
      <formula>150</formula>
    </cfRule>
  </conditionalFormatting>
  <conditionalFormatting sqref="W17">
    <cfRule type="cellIs" dxfId="869" priority="570" operator="equal">
      <formula>"I"</formula>
    </cfRule>
    <cfRule type="cellIs" dxfId="868" priority="571" operator="greaterThan">
      <formula>150</formula>
    </cfRule>
    <cfRule type="cellIs" dxfId="867" priority="572" operator="greaterThan">
      <formula>150</formula>
    </cfRule>
  </conditionalFormatting>
  <conditionalFormatting sqref="AU17">
    <cfRule type="containsText" dxfId="866" priority="560" operator="containsText" text="Corecion urgente">
      <formula>NOT(ISERROR(SEARCH("Corecion urgente",AU17)))</formula>
    </cfRule>
    <cfRule type="containsText" dxfId="865" priority="561" operator="containsText" text="No reqiere intervevir">
      <formula>NOT(ISERROR(SEARCH("No reqiere intervevir",AU17)))</formula>
    </cfRule>
    <cfRule type="containsText" dxfId="864" priority="562" operator="containsText" text="Mejorar control existente">
      <formula>NOT(ISERROR(SEARCH("Mejorar control existente",AU17)))</formula>
    </cfRule>
    <cfRule type="containsText" dxfId="863" priority="563" operator="containsText" text="Adoptar medidas de control">
      <formula>NOT(ISERROR(SEARCH("Adoptar medidas de control",AU17)))</formula>
    </cfRule>
    <cfRule type="containsText" dxfId="862" priority="564" operator="containsText" text="Correccion urgente">
      <formula>NOT(ISERROR(SEARCH("Correccion urgente",AU17)))</formula>
    </cfRule>
  </conditionalFormatting>
  <conditionalFormatting sqref="AS17">
    <cfRule type="containsText" dxfId="861" priority="534" operator="containsText" text="IV">
      <formula>NOT(ISERROR(SEARCH("IV",AS17)))</formula>
    </cfRule>
    <cfRule type="containsText" dxfId="860" priority="535" operator="containsText" text="III">
      <formula>NOT(ISERROR(SEARCH("III",AS17)))</formula>
    </cfRule>
    <cfRule type="containsText" dxfId="859" priority="536" operator="containsText" text="II">
      <formula>NOT(ISERROR(SEARCH("II",AS17)))</formula>
    </cfRule>
    <cfRule type="containsText" dxfId="858" priority="537" operator="containsText" text="II">
      <formula>NOT(ISERROR(SEARCH("II",AS17)))</formula>
    </cfRule>
    <cfRule type="containsText" dxfId="857" priority="538" operator="containsText" text="I">
      <formula>NOT(ISERROR(SEARCH("I",AS17)))</formula>
    </cfRule>
    <cfRule type="containsText" dxfId="856" priority="554" stopIfTrue="1" operator="containsText" text="III">
      <formula>NOT(ISERROR(SEARCH("III",AS17)))</formula>
    </cfRule>
    <cfRule type="containsText" dxfId="855" priority="555" operator="containsText" text="II">
      <formula>NOT(ISERROR(SEARCH("II",AS17)))</formula>
    </cfRule>
    <cfRule type="containsText" dxfId="854" priority="556" operator="containsText" text="IV">
      <formula>NOT(ISERROR(SEARCH("IV",AS17)))</formula>
    </cfRule>
    <cfRule type="containsText" dxfId="853" priority="557" operator="containsText" text="III">
      <formula>NOT(ISERROR(SEARCH("III",AS17)))</formula>
    </cfRule>
    <cfRule type="containsText" dxfId="852" priority="558" operator="containsText" text="III">
      <formula>NOT(ISERROR(SEARCH("III",AS17)))</formula>
    </cfRule>
    <cfRule type="containsText" dxfId="851" priority="559" operator="containsText" text="I">
      <formula>NOT(ISERROR(SEARCH("I",AS17)))</formula>
    </cfRule>
  </conditionalFormatting>
  <conditionalFormatting sqref="AS17">
    <cfRule type="cellIs" dxfId="850" priority="551" operator="greaterThan">
      <formula>600</formula>
    </cfRule>
    <cfRule type="cellIs" dxfId="849" priority="552" operator="lessThan">
      <formula>600</formula>
    </cfRule>
    <cfRule type="cellIs" dxfId="848" priority="553" operator="between">
      <formula>4000</formula>
      <formula>600</formula>
    </cfRule>
  </conditionalFormatting>
  <conditionalFormatting sqref="AS17">
    <cfRule type="cellIs" dxfId="847" priority="548" operator="equal">
      <formula>"I"</formula>
    </cfRule>
    <cfRule type="cellIs" dxfId="846" priority="549" operator="greaterThan">
      <formula>150</formula>
    </cfRule>
    <cfRule type="cellIs" dxfId="845" priority="550" operator="greaterThan">
      <formula>150</formula>
    </cfRule>
  </conditionalFormatting>
  <conditionalFormatting sqref="AS17">
    <cfRule type="cellIs" dxfId="844" priority="545" operator="equal">
      <formula>"I"</formula>
    </cfRule>
    <cfRule type="cellIs" dxfId="843" priority="546" operator="greaterThan">
      <formula>150</formula>
    </cfRule>
    <cfRule type="cellIs" dxfId="842" priority="547" operator="greaterThan">
      <formula>150</formula>
    </cfRule>
  </conditionalFormatting>
  <conditionalFormatting sqref="AS17">
    <cfRule type="cellIs" dxfId="841" priority="542" operator="equal">
      <formula>"I"</formula>
    </cfRule>
    <cfRule type="cellIs" dxfId="840" priority="543" operator="greaterThan">
      <formula>150</formula>
    </cfRule>
    <cfRule type="cellIs" dxfId="839" priority="544" operator="greaterThan">
      <formula>150</formula>
    </cfRule>
  </conditionalFormatting>
  <conditionalFormatting sqref="AS17">
    <cfRule type="cellIs" dxfId="838" priority="539" operator="equal">
      <formula>"I"</formula>
    </cfRule>
    <cfRule type="cellIs" dxfId="837" priority="540" operator="greaterThan">
      <formula>150</formula>
    </cfRule>
    <cfRule type="cellIs" dxfId="836" priority="541" operator="greaterThan">
      <formula>150</formula>
    </cfRule>
  </conditionalFormatting>
  <conditionalFormatting sqref="W18">
    <cfRule type="cellIs" dxfId="835" priority="520" operator="greaterThan">
      <formula>600</formula>
    </cfRule>
    <cfRule type="cellIs" dxfId="834" priority="521" operator="lessThan">
      <formula>600</formula>
    </cfRule>
    <cfRule type="cellIs" dxfId="833" priority="522" operator="between">
      <formula>4000</formula>
      <formula>600</formula>
    </cfRule>
  </conditionalFormatting>
  <conditionalFormatting sqref="W18">
    <cfRule type="cellIs" dxfId="832" priority="517" operator="equal">
      <formula>"I"</formula>
    </cfRule>
    <cfRule type="cellIs" dxfId="831" priority="518" operator="greaterThan">
      <formula>150</formula>
    </cfRule>
    <cfRule type="cellIs" dxfId="830" priority="519" operator="greaterThan">
      <formula>150</formula>
    </cfRule>
  </conditionalFormatting>
  <conditionalFormatting sqref="Y18">
    <cfRule type="containsText" dxfId="829" priority="529" operator="containsText" text="Corecion urgente">
      <formula>NOT(ISERROR(SEARCH("Corecion urgente",Y18)))</formula>
    </cfRule>
    <cfRule type="containsText" dxfId="828" priority="530" operator="containsText" text="No reqiere intervevir">
      <formula>NOT(ISERROR(SEARCH("No reqiere intervevir",Y18)))</formula>
    </cfRule>
    <cfRule type="containsText" dxfId="827" priority="531" operator="containsText" text="Mejorar control existente">
      <formula>NOT(ISERROR(SEARCH("Mejorar control existente",Y18)))</formula>
    </cfRule>
    <cfRule type="containsText" dxfId="826" priority="532" operator="containsText" text="Adoptar medidas de control">
      <formula>NOT(ISERROR(SEARCH("Adoptar medidas de control",Y18)))</formula>
    </cfRule>
    <cfRule type="containsText" dxfId="825" priority="533" operator="containsText" text="Correccion urgente">
      <formula>NOT(ISERROR(SEARCH("Correccion urgente",Y18)))</formula>
    </cfRule>
  </conditionalFormatting>
  <conditionalFormatting sqref="W18">
    <cfRule type="containsText" dxfId="824" priority="512" operator="containsText" text="IV">
      <formula>NOT(ISERROR(SEARCH("IV",W18)))</formula>
    </cfRule>
    <cfRule type="containsText" dxfId="823" priority="513" operator="containsText" text="III">
      <formula>NOT(ISERROR(SEARCH("III",W18)))</formula>
    </cfRule>
    <cfRule type="containsText" dxfId="822" priority="514" operator="containsText" text="II">
      <formula>NOT(ISERROR(SEARCH("II",W18)))</formula>
    </cfRule>
    <cfRule type="containsText" dxfId="821" priority="515" operator="containsText" text="II">
      <formula>NOT(ISERROR(SEARCH("II",W18)))</formula>
    </cfRule>
    <cfRule type="containsText" dxfId="820" priority="516" operator="containsText" text="I">
      <formula>NOT(ISERROR(SEARCH("I",W18)))</formula>
    </cfRule>
    <cfRule type="containsText" dxfId="819" priority="523" stopIfTrue="1" operator="containsText" text="III">
      <formula>NOT(ISERROR(SEARCH("III",W18)))</formula>
    </cfRule>
    <cfRule type="containsText" dxfId="818" priority="524" operator="containsText" text="II">
      <formula>NOT(ISERROR(SEARCH("II",W18)))</formula>
    </cfRule>
    <cfRule type="containsText" dxfId="817" priority="525" operator="containsText" text="IV">
      <formula>NOT(ISERROR(SEARCH("IV",W18)))</formula>
    </cfRule>
    <cfRule type="containsText" dxfId="816" priority="526" operator="containsText" text="III">
      <formula>NOT(ISERROR(SEARCH("III",W18)))</formula>
    </cfRule>
    <cfRule type="containsText" dxfId="815" priority="527" operator="containsText" text="III">
      <formula>NOT(ISERROR(SEARCH("III",W18)))</formula>
    </cfRule>
    <cfRule type="containsText" dxfId="814" priority="528" operator="containsText" text="I">
      <formula>NOT(ISERROR(SEARCH("I",W18)))</formula>
    </cfRule>
  </conditionalFormatting>
  <conditionalFormatting sqref="T18">
    <cfRule type="containsText" dxfId="813" priority="507" operator="containsText" text="Muy Alto">
      <formula>NOT(ISERROR(SEARCH("Muy Alto",T18)))</formula>
    </cfRule>
    <cfRule type="containsText" dxfId="812" priority="508" operator="containsText" text="Bajo">
      <formula>NOT(ISERROR(SEARCH("Bajo",T18)))</formula>
    </cfRule>
    <cfRule type="containsText" dxfId="811" priority="509" operator="containsText" text="Medio">
      <formula>NOT(ISERROR(SEARCH("Medio",T18)))</formula>
    </cfRule>
    <cfRule type="containsText" dxfId="810" priority="510" operator="containsText" text="Alto">
      <formula>NOT(ISERROR(SEARCH("Alto",T18)))</formula>
    </cfRule>
    <cfRule type="containsText" dxfId="809" priority="511" operator="containsText" text="Muy Alto">
      <formula>NOT(ISERROR(SEARCH("Muy Alto",T18)))</formula>
    </cfRule>
  </conditionalFormatting>
  <conditionalFormatting sqref="AS18">
    <cfRule type="cellIs" dxfId="808" priority="493" operator="greaterThan">
      <formula>600</formula>
    </cfRule>
    <cfRule type="cellIs" dxfId="807" priority="494" operator="lessThan">
      <formula>600</formula>
    </cfRule>
    <cfRule type="cellIs" dxfId="806" priority="495" operator="between">
      <formula>4000</formula>
      <formula>600</formula>
    </cfRule>
  </conditionalFormatting>
  <conditionalFormatting sqref="AS18">
    <cfRule type="cellIs" dxfId="805" priority="490" operator="equal">
      <formula>"I"</formula>
    </cfRule>
    <cfRule type="cellIs" dxfId="804" priority="491" operator="greaterThan">
      <formula>150</formula>
    </cfRule>
    <cfRule type="cellIs" dxfId="803" priority="492" operator="greaterThan">
      <formula>150</formula>
    </cfRule>
  </conditionalFormatting>
  <conditionalFormatting sqref="AU18">
    <cfRule type="containsText" dxfId="802" priority="502" operator="containsText" text="Corecion urgente">
      <formula>NOT(ISERROR(SEARCH("Corecion urgente",AU18)))</formula>
    </cfRule>
    <cfRule type="containsText" dxfId="801" priority="503" operator="containsText" text="No reqiere intervevir">
      <formula>NOT(ISERROR(SEARCH("No reqiere intervevir",AU18)))</formula>
    </cfRule>
    <cfRule type="containsText" dxfId="800" priority="504" operator="containsText" text="Mejorar control existente">
      <formula>NOT(ISERROR(SEARCH("Mejorar control existente",AU18)))</formula>
    </cfRule>
    <cfRule type="containsText" dxfId="799" priority="505" operator="containsText" text="Adoptar medidas de control">
      <formula>NOT(ISERROR(SEARCH("Adoptar medidas de control",AU18)))</formula>
    </cfRule>
    <cfRule type="containsText" dxfId="798" priority="506" operator="containsText" text="Correccion urgente">
      <formula>NOT(ISERROR(SEARCH("Correccion urgente",AU18)))</formula>
    </cfRule>
  </conditionalFormatting>
  <conditionalFormatting sqref="AS18">
    <cfRule type="containsText" dxfId="797" priority="485" operator="containsText" text="IV">
      <formula>NOT(ISERROR(SEARCH("IV",AS18)))</formula>
    </cfRule>
    <cfRule type="containsText" dxfId="796" priority="486" operator="containsText" text="III">
      <formula>NOT(ISERROR(SEARCH("III",AS18)))</formula>
    </cfRule>
    <cfRule type="containsText" dxfId="795" priority="487" operator="containsText" text="II">
      <formula>NOT(ISERROR(SEARCH("II",AS18)))</formula>
    </cfRule>
    <cfRule type="containsText" dxfId="794" priority="488" operator="containsText" text="II">
      <formula>NOT(ISERROR(SEARCH("II",AS18)))</formula>
    </cfRule>
    <cfRule type="containsText" dxfId="793" priority="489" operator="containsText" text="I">
      <formula>NOT(ISERROR(SEARCH("I",AS18)))</formula>
    </cfRule>
    <cfRule type="containsText" dxfId="792" priority="496" stopIfTrue="1" operator="containsText" text="III">
      <formula>NOT(ISERROR(SEARCH("III",AS18)))</formula>
    </cfRule>
    <cfRule type="containsText" dxfId="791" priority="497" operator="containsText" text="II">
      <formula>NOT(ISERROR(SEARCH("II",AS18)))</formula>
    </cfRule>
    <cfRule type="containsText" dxfId="790" priority="498" operator="containsText" text="IV">
      <formula>NOT(ISERROR(SEARCH("IV",AS18)))</formula>
    </cfRule>
    <cfRule type="containsText" dxfId="789" priority="499" operator="containsText" text="III">
      <formula>NOT(ISERROR(SEARCH("III",AS18)))</formula>
    </cfRule>
    <cfRule type="containsText" dxfId="788" priority="500" operator="containsText" text="III">
      <formula>NOT(ISERROR(SEARCH("III",AS18)))</formula>
    </cfRule>
    <cfRule type="containsText" dxfId="787" priority="501" operator="containsText" text="I">
      <formula>NOT(ISERROR(SEARCH("I",AS18)))</formula>
    </cfRule>
  </conditionalFormatting>
  <conditionalFormatting sqref="AP18">
    <cfRule type="containsText" dxfId="786" priority="480" operator="containsText" text="Muy Alto">
      <formula>NOT(ISERROR(SEARCH("Muy Alto",AP18)))</formula>
    </cfRule>
    <cfRule type="containsText" dxfId="785" priority="481" operator="containsText" text="Bajo">
      <formula>NOT(ISERROR(SEARCH("Bajo",AP18)))</formula>
    </cfRule>
    <cfRule type="containsText" dxfId="784" priority="482" operator="containsText" text="Medio">
      <formula>NOT(ISERROR(SEARCH("Medio",AP18)))</formula>
    </cfRule>
    <cfRule type="containsText" dxfId="783" priority="483" operator="containsText" text="Alto">
      <formula>NOT(ISERROR(SEARCH("Alto",AP18)))</formula>
    </cfRule>
    <cfRule type="containsText" dxfId="782" priority="484" operator="containsText" text="Muy Alto">
      <formula>NOT(ISERROR(SEARCH("Muy Alto",AP18)))</formula>
    </cfRule>
  </conditionalFormatting>
  <conditionalFormatting sqref="AP19 T19">
    <cfRule type="containsText" dxfId="781" priority="475" operator="containsText" text="Muy Alto">
      <formula>NOT(ISERROR(SEARCH("Muy Alto",T19)))</formula>
    </cfRule>
    <cfRule type="containsText" dxfId="780" priority="476" operator="containsText" text="Bajo">
      <formula>NOT(ISERROR(SEARCH("Bajo",T19)))</formula>
    </cfRule>
    <cfRule type="containsText" dxfId="779" priority="477" operator="containsText" text="Medio">
      <formula>NOT(ISERROR(SEARCH("Medio",T19)))</formula>
    </cfRule>
    <cfRule type="containsText" dxfId="778" priority="478" operator="containsText" text="Alto">
      <formula>NOT(ISERROR(SEARCH("Alto",T19)))</formula>
    </cfRule>
    <cfRule type="containsText" dxfId="777" priority="479" operator="containsText" text="Muy Alto">
      <formula>NOT(ISERROR(SEARCH("Muy Alto",T19)))</formula>
    </cfRule>
  </conditionalFormatting>
  <conditionalFormatting sqref="Y19">
    <cfRule type="containsText" dxfId="776" priority="470" operator="containsText" text="Corecion urgente">
      <formula>NOT(ISERROR(SEARCH("Corecion urgente",Y19)))</formula>
    </cfRule>
    <cfRule type="containsText" dxfId="775" priority="471" operator="containsText" text="No reqiere intervevir">
      <formula>NOT(ISERROR(SEARCH("No reqiere intervevir",Y19)))</formula>
    </cfRule>
    <cfRule type="containsText" dxfId="774" priority="472" operator="containsText" text="Mejorar control existente">
      <formula>NOT(ISERROR(SEARCH("Mejorar control existente",Y19)))</formula>
    </cfRule>
    <cfRule type="containsText" dxfId="773" priority="473" operator="containsText" text="Adoptar medidas de control">
      <formula>NOT(ISERROR(SEARCH("Adoptar medidas de control",Y19)))</formula>
    </cfRule>
    <cfRule type="containsText" dxfId="772" priority="474" operator="containsText" text="Correccion urgente">
      <formula>NOT(ISERROR(SEARCH("Correccion urgente",Y19)))</formula>
    </cfRule>
  </conditionalFormatting>
  <conditionalFormatting sqref="W19">
    <cfRule type="containsText" dxfId="771" priority="444" operator="containsText" text="IV">
      <formula>NOT(ISERROR(SEARCH("IV",W19)))</formula>
    </cfRule>
    <cfRule type="containsText" dxfId="770" priority="445" operator="containsText" text="III">
      <formula>NOT(ISERROR(SEARCH("III",W19)))</formula>
    </cfRule>
    <cfRule type="containsText" dxfId="769" priority="446" operator="containsText" text="II">
      <formula>NOT(ISERROR(SEARCH("II",W19)))</formula>
    </cfRule>
    <cfRule type="containsText" dxfId="768" priority="447" operator="containsText" text="II">
      <formula>NOT(ISERROR(SEARCH("II",W19)))</formula>
    </cfRule>
    <cfRule type="containsText" dxfId="767" priority="448" operator="containsText" text="I">
      <formula>NOT(ISERROR(SEARCH("I",W19)))</formula>
    </cfRule>
    <cfRule type="containsText" dxfId="766" priority="464" stopIfTrue="1" operator="containsText" text="III">
      <formula>NOT(ISERROR(SEARCH("III",W19)))</formula>
    </cfRule>
    <cfRule type="containsText" dxfId="765" priority="465" operator="containsText" text="II">
      <formula>NOT(ISERROR(SEARCH("II",W19)))</formula>
    </cfRule>
    <cfRule type="containsText" dxfId="764" priority="466" operator="containsText" text="IV">
      <formula>NOT(ISERROR(SEARCH("IV",W19)))</formula>
    </cfRule>
    <cfRule type="containsText" dxfId="763" priority="467" operator="containsText" text="III">
      <formula>NOT(ISERROR(SEARCH("III",W19)))</formula>
    </cfRule>
    <cfRule type="containsText" dxfId="762" priority="468" operator="containsText" text="III">
      <formula>NOT(ISERROR(SEARCH("III",W19)))</formula>
    </cfRule>
    <cfRule type="containsText" dxfId="761" priority="469" operator="containsText" text="I">
      <formula>NOT(ISERROR(SEARCH("I",W19)))</formula>
    </cfRule>
  </conditionalFormatting>
  <conditionalFormatting sqref="W19">
    <cfRule type="cellIs" dxfId="760" priority="461" operator="greaterThan">
      <formula>600</formula>
    </cfRule>
    <cfRule type="cellIs" dxfId="759" priority="462" operator="lessThan">
      <formula>600</formula>
    </cfRule>
    <cfRule type="cellIs" dxfId="758" priority="463" operator="between">
      <formula>4000</formula>
      <formula>600</formula>
    </cfRule>
  </conditionalFormatting>
  <conditionalFormatting sqref="W19">
    <cfRule type="cellIs" dxfId="757" priority="458" operator="equal">
      <formula>"I"</formula>
    </cfRule>
    <cfRule type="cellIs" dxfId="756" priority="459" operator="greaterThan">
      <formula>150</formula>
    </cfRule>
    <cfRule type="cellIs" dxfId="755" priority="460" operator="greaterThan">
      <formula>150</formula>
    </cfRule>
  </conditionalFormatting>
  <conditionalFormatting sqref="W19">
    <cfRule type="cellIs" dxfId="754" priority="455" operator="equal">
      <formula>"I"</formula>
    </cfRule>
    <cfRule type="cellIs" dxfId="753" priority="456" operator="greaterThan">
      <formula>150</formula>
    </cfRule>
    <cfRule type="cellIs" dxfId="752" priority="457" operator="greaterThan">
      <formula>150</formula>
    </cfRule>
  </conditionalFormatting>
  <conditionalFormatting sqref="W19">
    <cfRule type="cellIs" dxfId="751" priority="452" operator="equal">
      <formula>"I"</formula>
    </cfRule>
    <cfRule type="cellIs" dxfId="750" priority="453" operator="greaterThan">
      <formula>150</formula>
    </cfRule>
    <cfRule type="cellIs" dxfId="749" priority="454" operator="greaterThan">
      <formula>150</formula>
    </cfRule>
  </conditionalFormatting>
  <conditionalFormatting sqref="W19">
    <cfRule type="cellIs" dxfId="748" priority="449" operator="equal">
      <formula>"I"</formula>
    </cfRule>
    <cfRule type="cellIs" dxfId="747" priority="450" operator="greaterThan">
      <formula>150</formula>
    </cfRule>
    <cfRule type="cellIs" dxfId="746" priority="451" operator="greaterThan">
      <formula>150</formula>
    </cfRule>
  </conditionalFormatting>
  <conditionalFormatting sqref="AU19">
    <cfRule type="containsText" dxfId="745" priority="439" operator="containsText" text="Corecion urgente">
      <formula>NOT(ISERROR(SEARCH("Corecion urgente",AU19)))</formula>
    </cfRule>
    <cfRule type="containsText" dxfId="744" priority="440" operator="containsText" text="No reqiere intervevir">
      <formula>NOT(ISERROR(SEARCH("No reqiere intervevir",AU19)))</formula>
    </cfRule>
    <cfRule type="containsText" dxfId="743" priority="441" operator="containsText" text="Mejorar control existente">
      <formula>NOT(ISERROR(SEARCH("Mejorar control existente",AU19)))</formula>
    </cfRule>
    <cfRule type="containsText" dxfId="742" priority="442" operator="containsText" text="Adoptar medidas de control">
      <formula>NOT(ISERROR(SEARCH("Adoptar medidas de control",AU19)))</formula>
    </cfRule>
    <cfRule type="containsText" dxfId="741" priority="443" operator="containsText" text="Correccion urgente">
      <formula>NOT(ISERROR(SEARCH("Correccion urgente",AU19)))</formula>
    </cfRule>
  </conditionalFormatting>
  <conditionalFormatting sqref="AS19">
    <cfRule type="containsText" dxfId="740" priority="413" operator="containsText" text="IV">
      <formula>NOT(ISERROR(SEARCH("IV",AS19)))</formula>
    </cfRule>
    <cfRule type="containsText" dxfId="739" priority="414" operator="containsText" text="III">
      <formula>NOT(ISERROR(SEARCH("III",AS19)))</formula>
    </cfRule>
    <cfRule type="containsText" dxfId="738" priority="415" operator="containsText" text="II">
      <formula>NOT(ISERROR(SEARCH("II",AS19)))</formula>
    </cfRule>
    <cfRule type="containsText" dxfId="737" priority="416" operator="containsText" text="II">
      <formula>NOT(ISERROR(SEARCH("II",AS19)))</formula>
    </cfRule>
    <cfRule type="containsText" dxfId="736" priority="417" operator="containsText" text="I">
      <formula>NOT(ISERROR(SEARCH("I",AS19)))</formula>
    </cfRule>
    <cfRule type="containsText" dxfId="735" priority="433" stopIfTrue="1" operator="containsText" text="III">
      <formula>NOT(ISERROR(SEARCH("III",AS19)))</formula>
    </cfRule>
    <cfRule type="containsText" dxfId="734" priority="434" operator="containsText" text="II">
      <formula>NOT(ISERROR(SEARCH("II",AS19)))</formula>
    </cfRule>
    <cfRule type="containsText" dxfId="733" priority="435" operator="containsText" text="IV">
      <formula>NOT(ISERROR(SEARCH("IV",AS19)))</formula>
    </cfRule>
    <cfRule type="containsText" dxfId="732" priority="436" operator="containsText" text="III">
      <formula>NOT(ISERROR(SEARCH("III",AS19)))</formula>
    </cfRule>
    <cfRule type="containsText" dxfId="731" priority="437" operator="containsText" text="III">
      <formula>NOT(ISERROR(SEARCH("III",AS19)))</formula>
    </cfRule>
    <cfRule type="containsText" dxfId="730" priority="438" operator="containsText" text="I">
      <formula>NOT(ISERROR(SEARCH("I",AS19)))</formula>
    </cfRule>
  </conditionalFormatting>
  <conditionalFormatting sqref="AS19">
    <cfRule type="cellIs" dxfId="729" priority="430" operator="greaterThan">
      <formula>600</formula>
    </cfRule>
    <cfRule type="cellIs" dxfId="728" priority="431" operator="lessThan">
      <formula>600</formula>
    </cfRule>
    <cfRule type="cellIs" dxfId="727" priority="432" operator="between">
      <formula>4000</formula>
      <formula>600</formula>
    </cfRule>
  </conditionalFormatting>
  <conditionalFormatting sqref="AS19">
    <cfRule type="cellIs" dxfId="726" priority="427" operator="equal">
      <formula>"I"</formula>
    </cfRule>
    <cfRule type="cellIs" dxfId="725" priority="428" operator="greaterThan">
      <formula>150</formula>
    </cfRule>
    <cfRule type="cellIs" dxfId="724" priority="429" operator="greaterThan">
      <formula>150</formula>
    </cfRule>
  </conditionalFormatting>
  <conditionalFormatting sqref="AS19">
    <cfRule type="cellIs" dxfId="723" priority="424" operator="equal">
      <formula>"I"</formula>
    </cfRule>
    <cfRule type="cellIs" dxfId="722" priority="425" operator="greaterThan">
      <formula>150</formula>
    </cfRule>
    <cfRule type="cellIs" dxfId="721" priority="426" operator="greaterThan">
      <formula>150</formula>
    </cfRule>
  </conditionalFormatting>
  <conditionalFormatting sqref="AS19">
    <cfRule type="cellIs" dxfId="720" priority="421" operator="equal">
      <formula>"I"</formula>
    </cfRule>
    <cfRule type="cellIs" dxfId="719" priority="422" operator="greaterThan">
      <formula>150</formula>
    </cfRule>
    <cfRule type="cellIs" dxfId="718" priority="423" operator="greaterThan">
      <formula>150</formula>
    </cfRule>
  </conditionalFormatting>
  <conditionalFormatting sqref="AS19">
    <cfRule type="cellIs" dxfId="717" priority="418" operator="equal">
      <formula>"I"</formula>
    </cfRule>
    <cfRule type="cellIs" dxfId="716" priority="419" operator="greaterThan">
      <formula>150</formula>
    </cfRule>
    <cfRule type="cellIs" dxfId="715" priority="420" operator="greaterThan">
      <formula>150</formula>
    </cfRule>
  </conditionalFormatting>
  <conditionalFormatting sqref="AP21 T21">
    <cfRule type="containsText" dxfId="714" priority="408" operator="containsText" text="Muy Alto">
      <formula>NOT(ISERROR(SEARCH("Muy Alto",T21)))</formula>
    </cfRule>
    <cfRule type="containsText" dxfId="713" priority="409" operator="containsText" text="Bajo">
      <formula>NOT(ISERROR(SEARCH("Bajo",T21)))</formula>
    </cfRule>
    <cfRule type="containsText" dxfId="712" priority="410" operator="containsText" text="Medio">
      <formula>NOT(ISERROR(SEARCH("Medio",T21)))</formula>
    </cfRule>
    <cfRule type="containsText" dxfId="711" priority="411" operator="containsText" text="Alto">
      <formula>NOT(ISERROR(SEARCH("Alto",T21)))</formula>
    </cfRule>
    <cfRule type="containsText" dxfId="710" priority="412" operator="containsText" text="Muy Alto">
      <formula>NOT(ISERROR(SEARCH("Muy Alto",T21)))</formula>
    </cfRule>
  </conditionalFormatting>
  <conditionalFormatting sqref="Y21">
    <cfRule type="containsText" dxfId="709" priority="403" operator="containsText" text="Corecion urgente">
      <formula>NOT(ISERROR(SEARCH("Corecion urgente",Y21)))</formula>
    </cfRule>
    <cfRule type="containsText" dxfId="708" priority="404" operator="containsText" text="No reqiere intervevir">
      <formula>NOT(ISERROR(SEARCH("No reqiere intervevir",Y21)))</formula>
    </cfRule>
    <cfRule type="containsText" dxfId="707" priority="405" operator="containsText" text="Mejorar control existente">
      <formula>NOT(ISERROR(SEARCH("Mejorar control existente",Y21)))</formula>
    </cfRule>
    <cfRule type="containsText" dxfId="706" priority="406" operator="containsText" text="Adoptar medidas de control">
      <formula>NOT(ISERROR(SEARCH("Adoptar medidas de control",Y21)))</formula>
    </cfRule>
    <cfRule type="containsText" dxfId="705" priority="407" operator="containsText" text="Correccion urgente">
      <formula>NOT(ISERROR(SEARCH("Correccion urgente",Y21)))</formula>
    </cfRule>
  </conditionalFormatting>
  <conditionalFormatting sqref="W21">
    <cfRule type="containsText" dxfId="704" priority="377" operator="containsText" text="IV">
      <formula>NOT(ISERROR(SEARCH("IV",W21)))</formula>
    </cfRule>
    <cfRule type="containsText" dxfId="703" priority="378" operator="containsText" text="III">
      <formula>NOT(ISERROR(SEARCH("III",W21)))</formula>
    </cfRule>
    <cfRule type="containsText" dxfId="702" priority="379" operator="containsText" text="II">
      <formula>NOT(ISERROR(SEARCH("II",W21)))</formula>
    </cfRule>
    <cfRule type="containsText" dxfId="701" priority="380" operator="containsText" text="II">
      <formula>NOT(ISERROR(SEARCH("II",W21)))</formula>
    </cfRule>
    <cfRule type="containsText" dxfId="700" priority="381" operator="containsText" text="I">
      <formula>NOT(ISERROR(SEARCH("I",W21)))</formula>
    </cfRule>
    <cfRule type="containsText" dxfId="699" priority="397" stopIfTrue="1" operator="containsText" text="III">
      <formula>NOT(ISERROR(SEARCH("III",W21)))</formula>
    </cfRule>
    <cfRule type="containsText" dxfId="698" priority="398" operator="containsText" text="II">
      <formula>NOT(ISERROR(SEARCH("II",W21)))</formula>
    </cfRule>
    <cfRule type="containsText" dxfId="697" priority="399" operator="containsText" text="IV">
      <formula>NOT(ISERROR(SEARCH("IV",W21)))</formula>
    </cfRule>
    <cfRule type="containsText" dxfId="696" priority="400" operator="containsText" text="III">
      <formula>NOT(ISERROR(SEARCH("III",W21)))</formula>
    </cfRule>
    <cfRule type="containsText" dxfId="695" priority="401" operator="containsText" text="III">
      <formula>NOT(ISERROR(SEARCH("III",W21)))</formula>
    </cfRule>
    <cfRule type="containsText" dxfId="694" priority="402" operator="containsText" text="I">
      <formula>NOT(ISERROR(SEARCH("I",W21)))</formula>
    </cfRule>
  </conditionalFormatting>
  <conditionalFormatting sqref="W21">
    <cfRule type="cellIs" dxfId="693" priority="394" operator="greaterThan">
      <formula>600</formula>
    </cfRule>
    <cfRule type="cellIs" dxfId="692" priority="395" operator="lessThan">
      <formula>600</formula>
    </cfRule>
    <cfRule type="cellIs" dxfId="691" priority="396" operator="between">
      <formula>4000</formula>
      <formula>600</formula>
    </cfRule>
  </conditionalFormatting>
  <conditionalFormatting sqref="W21">
    <cfRule type="cellIs" dxfId="690" priority="391" operator="equal">
      <formula>"I"</formula>
    </cfRule>
    <cfRule type="cellIs" dxfId="689" priority="392" operator="greaterThan">
      <formula>150</formula>
    </cfRule>
    <cfRule type="cellIs" dxfId="688" priority="393" operator="greaterThan">
      <formula>150</formula>
    </cfRule>
  </conditionalFormatting>
  <conditionalFormatting sqref="W21">
    <cfRule type="cellIs" dxfId="687" priority="388" operator="equal">
      <formula>"I"</formula>
    </cfRule>
    <cfRule type="cellIs" dxfId="686" priority="389" operator="greaterThan">
      <formula>150</formula>
    </cfRule>
    <cfRule type="cellIs" dxfId="685" priority="390" operator="greaterThan">
      <formula>150</formula>
    </cfRule>
  </conditionalFormatting>
  <conditionalFormatting sqref="W21">
    <cfRule type="cellIs" dxfId="684" priority="385" operator="equal">
      <formula>"I"</formula>
    </cfRule>
    <cfRule type="cellIs" dxfId="683" priority="386" operator="greaterThan">
      <formula>150</formula>
    </cfRule>
    <cfRule type="cellIs" dxfId="682" priority="387" operator="greaterThan">
      <formula>150</formula>
    </cfRule>
  </conditionalFormatting>
  <conditionalFormatting sqref="W21">
    <cfRule type="cellIs" dxfId="681" priority="382" operator="equal">
      <formula>"I"</formula>
    </cfRule>
    <cfRule type="cellIs" dxfId="680" priority="383" operator="greaterThan">
      <formula>150</formula>
    </cfRule>
    <cfRule type="cellIs" dxfId="679" priority="384" operator="greaterThan">
      <formula>150</formula>
    </cfRule>
  </conditionalFormatting>
  <conditionalFormatting sqref="AU21">
    <cfRule type="containsText" dxfId="678" priority="372" operator="containsText" text="Corecion urgente">
      <formula>NOT(ISERROR(SEARCH("Corecion urgente",AU21)))</formula>
    </cfRule>
    <cfRule type="containsText" dxfId="677" priority="373" operator="containsText" text="No reqiere intervevir">
      <formula>NOT(ISERROR(SEARCH("No reqiere intervevir",AU21)))</formula>
    </cfRule>
    <cfRule type="containsText" dxfId="676" priority="374" operator="containsText" text="Mejorar control existente">
      <formula>NOT(ISERROR(SEARCH("Mejorar control existente",AU21)))</formula>
    </cfRule>
    <cfRule type="containsText" dxfId="675" priority="375" operator="containsText" text="Adoptar medidas de control">
      <formula>NOT(ISERROR(SEARCH("Adoptar medidas de control",AU21)))</formula>
    </cfRule>
    <cfRule type="containsText" dxfId="674" priority="376" operator="containsText" text="Correccion urgente">
      <formula>NOT(ISERROR(SEARCH("Correccion urgente",AU21)))</formula>
    </cfRule>
  </conditionalFormatting>
  <conditionalFormatting sqref="AS21">
    <cfRule type="containsText" dxfId="673" priority="346" operator="containsText" text="IV">
      <formula>NOT(ISERROR(SEARCH("IV",AS21)))</formula>
    </cfRule>
    <cfRule type="containsText" dxfId="672" priority="347" operator="containsText" text="III">
      <formula>NOT(ISERROR(SEARCH("III",AS21)))</formula>
    </cfRule>
    <cfRule type="containsText" dxfId="671" priority="348" operator="containsText" text="II">
      <formula>NOT(ISERROR(SEARCH("II",AS21)))</formula>
    </cfRule>
    <cfRule type="containsText" dxfId="670" priority="349" operator="containsText" text="II">
      <formula>NOT(ISERROR(SEARCH("II",AS21)))</formula>
    </cfRule>
    <cfRule type="containsText" dxfId="669" priority="350" operator="containsText" text="I">
      <formula>NOT(ISERROR(SEARCH("I",AS21)))</formula>
    </cfRule>
    <cfRule type="containsText" dxfId="668" priority="366" stopIfTrue="1" operator="containsText" text="III">
      <formula>NOT(ISERROR(SEARCH("III",AS21)))</formula>
    </cfRule>
    <cfRule type="containsText" dxfId="667" priority="367" operator="containsText" text="II">
      <formula>NOT(ISERROR(SEARCH("II",AS21)))</formula>
    </cfRule>
    <cfRule type="containsText" dxfId="666" priority="368" operator="containsText" text="IV">
      <formula>NOT(ISERROR(SEARCH("IV",AS21)))</formula>
    </cfRule>
    <cfRule type="containsText" dxfId="665" priority="369" operator="containsText" text="III">
      <formula>NOT(ISERROR(SEARCH("III",AS21)))</formula>
    </cfRule>
    <cfRule type="containsText" dxfId="664" priority="370" operator="containsText" text="III">
      <formula>NOT(ISERROR(SEARCH("III",AS21)))</formula>
    </cfRule>
    <cfRule type="containsText" dxfId="663" priority="371" operator="containsText" text="I">
      <formula>NOT(ISERROR(SEARCH("I",AS21)))</formula>
    </cfRule>
  </conditionalFormatting>
  <conditionalFormatting sqref="AS21">
    <cfRule type="cellIs" dxfId="662" priority="363" operator="greaterThan">
      <formula>600</formula>
    </cfRule>
    <cfRule type="cellIs" dxfId="661" priority="364" operator="lessThan">
      <formula>600</formula>
    </cfRule>
    <cfRule type="cellIs" dxfId="660" priority="365" operator="between">
      <formula>4000</formula>
      <formula>600</formula>
    </cfRule>
  </conditionalFormatting>
  <conditionalFormatting sqref="AS21">
    <cfRule type="cellIs" dxfId="659" priority="360" operator="equal">
      <formula>"I"</formula>
    </cfRule>
    <cfRule type="cellIs" dxfId="658" priority="361" operator="greaterThan">
      <formula>150</formula>
    </cfRule>
    <cfRule type="cellIs" dxfId="657" priority="362" operator="greaterThan">
      <formula>150</formula>
    </cfRule>
  </conditionalFormatting>
  <conditionalFormatting sqref="AS21">
    <cfRule type="cellIs" dxfId="656" priority="357" operator="equal">
      <formula>"I"</formula>
    </cfRule>
    <cfRule type="cellIs" dxfId="655" priority="358" operator="greaterThan">
      <formula>150</formula>
    </cfRule>
    <cfRule type="cellIs" dxfId="654" priority="359" operator="greaterThan">
      <formula>150</formula>
    </cfRule>
  </conditionalFormatting>
  <conditionalFormatting sqref="AS21">
    <cfRule type="cellIs" dxfId="653" priority="354" operator="equal">
      <formula>"I"</formula>
    </cfRule>
    <cfRule type="cellIs" dxfId="652" priority="355" operator="greaterThan">
      <formula>150</formula>
    </cfRule>
    <cfRule type="cellIs" dxfId="651" priority="356" operator="greaterThan">
      <formula>150</formula>
    </cfRule>
  </conditionalFormatting>
  <conditionalFormatting sqref="AS21">
    <cfRule type="cellIs" dxfId="650" priority="351" operator="equal">
      <formula>"I"</formula>
    </cfRule>
    <cfRule type="cellIs" dxfId="649" priority="352" operator="greaterThan">
      <formula>150</formula>
    </cfRule>
    <cfRule type="cellIs" dxfId="648" priority="353" operator="greaterThan">
      <formula>150</formula>
    </cfRule>
  </conditionalFormatting>
  <conditionalFormatting sqref="W28">
    <cfRule type="cellIs" dxfId="647" priority="332" operator="greaterThan">
      <formula>600</formula>
    </cfRule>
    <cfRule type="cellIs" dxfId="646" priority="333" operator="lessThan">
      <formula>600</formula>
    </cfRule>
    <cfRule type="cellIs" dxfId="645" priority="334" operator="between">
      <formula>4000</formula>
      <formula>600</formula>
    </cfRule>
  </conditionalFormatting>
  <conditionalFormatting sqref="W28">
    <cfRule type="cellIs" dxfId="644" priority="329" operator="equal">
      <formula>"I"</formula>
    </cfRule>
    <cfRule type="cellIs" dxfId="643" priority="330" operator="greaterThan">
      <formula>150</formula>
    </cfRule>
    <cfRule type="cellIs" dxfId="642" priority="331" operator="greaterThan">
      <formula>150</formula>
    </cfRule>
  </conditionalFormatting>
  <conditionalFormatting sqref="W28">
    <cfRule type="cellIs" dxfId="641" priority="326" operator="equal">
      <formula>"I"</formula>
    </cfRule>
    <cfRule type="cellIs" dxfId="640" priority="327" operator="greaterThan">
      <formula>150</formula>
    </cfRule>
    <cfRule type="cellIs" dxfId="639" priority="328" operator="greaterThan">
      <formula>150</formula>
    </cfRule>
  </conditionalFormatting>
  <conditionalFormatting sqref="W28">
    <cfRule type="cellIs" dxfId="638" priority="323" operator="equal">
      <formula>"I"</formula>
    </cfRule>
    <cfRule type="cellIs" dxfId="637" priority="324" operator="greaterThan">
      <formula>150</formula>
    </cfRule>
    <cfRule type="cellIs" dxfId="636" priority="325" operator="greaterThan">
      <formula>150</formula>
    </cfRule>
  </conditionalFormatting>
  <conditionalFormatting sqref="W28">
    <cfRule type="cellIs" dxfId="635" priority="320" operator="equal">
      <formula>"I"</formula>
    </cfRule>
    <cfRule type="cellIs" dxfId="634" priority="321" operator="greaterThan">
      <formula>150</formula>
    </cfRule>
    <cfRule type="cellIs" dxfId="633" priority="322" operator="greaterThan">
      <formula>150</formula>
    </cfRule>
  </conditionalFormatting>
  <conditionalFormatting sqref="Y28">
    <cfRule type="containsText" dxfId="632" priority="341" operator="containsText" text="Corecion urgente">
      <formula>NOT(ISERROR(SEARCH("Corecion urgente",Y28)))</formula>
    </cfRule>
    <cfRule type="containsText" dxfId="631" priority="342" operator="containsText" text="No reqiere intervevir">
      <formula>NOT(ISERROR(SEARCH("No reqiere intervevir",Y28)))</formula>
    </cfRule>
    <cfRule type="containsText" dxfId="630" priority="343" operator="containsText" text="Mejorar control existente">
      <formula>NOT(ISERROR(SEARCH("Mejorar control existente",Y28)))</formula>
    </cfRule>
    <cfRule type="containsText" dxfId="629" priority="344" operator="containsText" text="Adoptar medidas de control">
      <formula>NOT(ISERROR(SEARCH("Adoptar medidas de control",Y28)))</formula>
    </cfRule>
    <cfRule type="containsText" dxfId="628" priority="345" operator="containsText" text="Correccion urgente">
      <formula>NOT(ISERROR(SEARCH("Correccion urgente",Y28)))</formula>
    </cfRule>
  </conditionalFormatting>
  <conditionalFormatting sqref="W28">
    <cfRule type="containsText" dxfId="627" priority="315" operator="containsText" text="IV">
      <formula>NOT(ISERROR(SEARCH("IV",W28)))</formula>
    </cfRule>
    <cfRule type="containsText" dxfId="626" priority="316" operator="containsText" text="III">
      <formula>NOT(ISERROR(SEARCH("III",W28)))</formula>
    </cfRule>
    <cfRule type="containsText" dxfId="625" priority="317" operator="containsText" text="II">
      <formula>NOT(ISERROR(SEARCH("II",W28)))</formula>
    </cfRule>
    <cfRule type="containsText" dxfId="624" priority="318" operator="containsText" text="II">
      <formula>NOT(ISERROR(SEARCH("II",W28)))</formula>
    </cfRule>
    <cfRule type="containsText" dxfId="623" priority="319" operator="containsText" text="I">
      <formula>NOT(ISERROR(SEARCH("I",W28)))</formula>
    </cfRule>
    <cfRule type="containsText" dxfId="622" priority="335" stopIfTrue="1" operator="containsText" text="III">
      <formula>NOT(ISERROR(SEARCH("III",W28)))</formula>
    </cfRule>
    <cfRule type="containsText" dxfId="621" priority="336" operator="containsText" text="II">
      <formula>NOT(ISERROR(SEARCH("II",W28)))</formula>
    </cfRule>
    <cfRule type="containsText" dxfId="620" priority="337" operator="containsText" text="IV">
      <formula>NOT(ISERROR(SEARCH("IV",W28)))</formula>
    </cfRule>
    <cfRule type="containsText" dxfId="619" priority="338" operator="containsText" text="III">
      <formula>NOT(ISERROR(SEARCH("III",W28)))</formula>
    </cfRule>
    <cfRule type="containsText" dxfId="618" priority="339" operator="containsText" text="III">
      <formula>NOT(ISERROR(SEARCH("III",W28)))</formula>
    </cfRule>
    <cfRule type="containsText" dxfId="617" priority="340" operator="containsText" text="I">
      <formula>NOT(ISERROR(SEARCH("I",W28)))</formula>
    </cfRule>
  </conditionalFormatting>
  <conditionalFormatting sqref="T28 AP28">
    <cfRule type="containsText" dxfId="616" priority="310" operator="containsText" text="Muy Alto">
      <formula>NOT(ISERROR(SEARCH("Muy Alto",T28)))</formula>
    </cfRule>
    <cfRule type="containsText" dxfId="615" priority="311" operator="containsText" text="Bajo">
      <formula>NOT(ISERROR(SEARCH("Bajo",T28)))</formula>
    </cfRule>
    <cfRule type="containsText" dxfId="614" priority="312" operator="containsText" text="Medio">
      <formula>NOT(ISERROR(SEARCH("Medio",T28)))</formula>
    </cfRule>
    <cfRule type="containsText" dxfId="613" priority="313" operator="containsText" text="Alto">
      <formula>NOT(ISERROR(SEARCH("Alto",T28)))</formula>
    </cfRule>
    <cfRule type="containsText" dxfId="612" priority="314" operator="containsText" text="Muy Alto">
      <formula>NOT(ISERROR(SEARCH("Muy Alto",T28)))</formula>
    </cfRule>
  </conditionalFormatting>
  <conditionalFormatting sqref="AS28">
    <cfRule type="cellIs" dxfId="611" priority="296" operator="greaterThan">
      <formula>600</formula>
    </cfRule>
    <cfRule type="cellIs" dxfId="610" priority="297" operator="lessThan">
      <formula>600</formula>
    </cfRule>
    <cfRule type="cellIs" dxfId="609" priority="298" operator="between">
      <formula>4000</formula>
      <formula>600</formula>
    </cfRule>
  </conditionalFormatting>
  <conditionalFormatting sqref="AS28">
    <cfRule type="cellIs" dxfId="608" priority="293" operator="equal">
      <formula>"I"</formula>
    </cfRule>
    <cfRule type="cellIs" dxfId="607" priority="294" operator="greaterThan">
      <formula>150</formula>
    </cfRule>
    <cfRule type="cellIs" dxfId="606" priority="295" operator="greaterThan">
      <formula>150</formula>
    </cfRule>
  </conditionalFormatting>
  <conditionalFormatting sqref="AS28">
    <cfRule type="cellIs" dxfId="605" priority="290" operator="equal">
      <formula>"I"</formula>
    </cfRule>
    <cfRule type="cellIs" dxfId="604" priority="291" operator="greaterThan">
      <formula>150</formula>
    </cfRule>
    <cfRule type="cellIs" dxfId="603" priority="292" operator="greaterThan">
      <formula>150</formula>
    </cfRule>
  </conditionalFormatting>
  <conditionalFormatting sqref="AS28">
    <cfRule type="cellIs" dxfId="602" priority="287" operator="equal">
      <formula>"I"</formula>
    </cfRule>
    <cfRule type="cellIs" dxfId="601" priority="288" operator="greaterThan">
      <formula>150</formula>
    </cfRule>
    <cfRule type="cellIs" dxfId="600" priority="289" operator="greaterThan">
      <formula>150</formula>
    </cfRule>
  </conditionalFormatting>
  <conditionalFormatting sqref="AS28">
    <cfRule type="cellIs" dxfId="599" priority="284" operator="equal">
      <formula>"I"</formula>
    </cfRule>
    <cfRule type="cellIs" dxfId="598" priority="285" operator="greaterThan">
      <formula>150</formula>
    </cfRule>
    <cfRule type="cellIs" dxfId="597" priority="286" operator="greaterThan">
      <formula>150</formula>
    </cfRule>
  </conditionalFormatting>
  <conditionalFormatting sqref="AU28">
    <cfRule type="containsText" dxfId="596" priority="305" operator="containsText" text="Corecion urgente">
      <formula>NOT(ISERROR(SEARCH("Corecion urgente",AU28)))</formula>
    </cfRule>
    <cfRule type="containsText" dxfId="595" priority="306" operator="containsText" text="No reqiere intervevir">
      <formula>NOT(ISERROR(SEARCH("No reqiere intervevir",AU28)))</formula>
    </cfRule>
    <cfRule type="containsText" dxfId="594" priority="307" operator="containsText" text="Mejorar control existente">
      <formula>NOT(ISERROR(SEARCH("Mejorar control existente",AU28)))</formula>
    </cfRule>
    <cfRule type="containsText" dxfId="593" priority="308" operator="containsText" text="Adoptar medidas de control">
      <formula>NOT(ISERROR(SEARCH("Adoptar medidas de control",AU28)))</formula>
    </cfRule>
    <cfRule type="containsText" dxfId="592" priority="309" operator="containsText" text="Correccion urgente">
      <formula>NOT(ISERROR(SEARCH("Correccion urgente",AU28)))</formula>
    </cfRule>
  </conditionalFormatting>
  <conditionalFormatting sqref="AS28">
    <cfRule type="containsText" dxfId="591" priority="279" operator="containsText" text="IV">
      <formula>NOT(ISERROR(SEARCH("IV",AS28)))</formula>
    </cfRule>
    <cfRule type="containsText" dxfId="590" priority="280" operator="containsText" text="III">
      <formula>NOT(ISERROR(SEARCH("III",AS28)))</formula>
    </cfRule>
    <cfRule type="containsText" dxfId="589" priority="281" operator="containsText" text="II">
      <formula>NOT(ISERROR(SEARCH("II",AS28)))</formula>
    </cfRule>
    <cfRule type="containsText" dxfId="588" priority="282" operator="containsText" text="II">
      <formula>NOT(ISERROR(SEARCH("II",AS28)))</formula>
    </cfRule>
    <cfRule type="containsText" dxfId="587" priority="283" operator="containsText" text="I">
      <formula>NOT(ISERROR(SEARCH("I",AS28)))</formula>
    </cfRule>
    <cfRule type="containsText" dxfId="586" priority="299" stopIfTrue="1" operator="containsText" text="III">
      <formula>NOT(ISERROR(SEARCH("III",AS28)))</formula>
    </cfRule>
    <cfRule type="containsText" dxfId="585" priority="300" operator="containsText" text="II">
      <formula>NOT(ISERROR(SEARCH("II",AS28)))</formula>
    </cfRule>
    <cfRule type="containsText" dxfId="584" priority="301" operator="containsText" text="IV">
      <formula>NOT(ISERROR(SEARCH("IV",AS28)))</formula>
    </cfRule>
    <cfRule type="containsText" dxfId="583" priority="302" operator="containsText" text="III">
      <formula>NOT(ISERROR(SEARCH("III",AS28)))</formula>
    </cfRule>
    <cfRule type="containsText" dxfId="582" priority="303" operator="containsText" text="III">
      <formula>NOT(ISERROR(SEARCH("III",AS28)))</formula>
    </cfRule>
    <cfRule type="containsText" dxfId="581" priority="304" operator="containsText" text="I">
      <formula>NOT(ISERROR(SEARCH("I",AS28)))</formula>
    </cfRule>
  </conditionalFormatting>
  <conditionalFormatting sqref="T33 AP33">
    <cfRule type="containsText" dxfId="580" priority="274" operator="containsText" text="Muy Alto">
      <formula>NOT(ISERROR(SEARCH("Muy Alto",T33)))</formula>
    </cfRule>
    <cfRule type="containsText" dxfId="579" priority="275" operator="containsText" text="Bajo">
      <formula>NOT(ISERROR(SEARCH("Bajo",T33)))</formula>
    </cfRule>
    <cfRule type="containsText" dxfId="578" priority="276" operator="containsText" text="Medio">
      <formula>NOT(ISERROR(SEARCH("Medio",T33)))</formula>
    </cfRule>
    <cfRule type="containsText" dxfId="577" priority="277" operator="containsText" text="Alto">
      <formula>NOT(ISERROR(SEARCH("Alto",T33)))</formula>
    </cfRule>
    <cfRule type="containsText" dxfId="576" priority="278" operator="containsText" text="Muy Alto">
      <formula>NOT(ISERROR(SEARCH("Muy Alto",T33)))</formula>
    </cfRule>
  </conditionalFormatting>
  <conditionalFormatting sqref="Y33">
    <cfRule type="containsText" dxfId="575" priority="269" operator="containsText" text="Corecion urgente">
      <formula>NOT(ISERROR(SEARCH("Corecion urgente",Y33)))</formula>
    </cfRule>
    <cfRule type="containsText" dxfId="574" priority="270" operator="containsText" text="No reqiere intervevir">
      <formula>NOT(ISERROR(SEARCH("No reqiere intervevir",Y33)))</formula>
    </cfRule>
    <cfRule type="containsText" dxfId="573" priority="271" operator="containsText" text="Mejorar control existente">
      <formula>NOT(ISERROR(SEARCH("Mejorar control existente",Y33)))</formula>
    </cfRule>
    <cfRule type="containsText" dxfId="572" priority="272" operator="containsText" text="Adoptar medidas de control">
      <formula>NOT(ISERROR(SEARCH("Adoptar medidas de control",Y33)))</formula>
    </cfRule>
    <cfRule type="containsText" dxfId="571" priority="273" operator="containsText" text="Correccion urgente">
      <formula>NOT(ISERROR(SEARCH("Correccion urgente",Y33)))</formula>
    </cfRule>
  </conditionalFormatting>
  <conditionalFormatting sqref="W33">
    <cfRule type="containsText" dxfId="570" priority="243" operator="containsText" text="IV">
      <formula>NOT(ISERROR(SEARCH("IV",W33)))</formula>
    </cfRule>
    <cfRule type="containsText" dxfId="569" priority="244" operator="containsText" text="III">
      <formula>NOT(ISERROR(SEARCH("III",W33)))</formula>
    </cfRule>
    <cfRule type="containsText" dxfId="568" priority="245" operator="containsText" text="II">
      <formula>NOT(ISERROR(SEARCH("II",W33)))</formula>
    </cfRule>
    <cfRule type="containsText" dxfId="567" priority="246" operator="containsText" text="II">
      <formula>NOT(ISERROR(SEARCH("II",W33)))</formula>
    </cfRule>
    <cfRule type="containsText" dxfId="566" priority="247" operator="containsText" text="I">
      <formula>NOT(ISERROR(SEARCH("I",W33)))</formula>
    </cfRule>
    <cfRule type="containsText" dxfId="565" priority="263" stopIfTrue="1" operator="containsText" text="III">
      <formula>NOT(ISERROR(SEARCH("III",W33)))</formula>
    </cfRule>
    <cfRule type="containsText" dxfId="564" priority="264" operator="containsText" text="II">
      <formula>NOT(ISERROR(SEARCH("II",W33)))</formula>
    </cfRule>
    <cfRule type="containsText" dxfId="563" priority="265" operator="containsText" text="IV">
      <formula>NOT(ISERROR(SEARCH("IV",W33)))</formula>
    </cfRule>
    <cfRule type="containsText" dxfId="562" priority="266" operator="containsText" text="III">
      <formula>NOT(ISERROR(SEARCH("III",W33)))</formula>
    </cfRule>
    <cfRule type="containsText" dxfId="561" priority="267" operator="containsText" text="III">
      <formula>NOT(ISERROR(SEARCH("III",W33)))</formula>
    </cfRule>
    <cfRule type="containsText" dxfId="560" priority="268" operator="containsText" text="I">
      <formula>NOT(ISERROR(SEARCH("I",W33)))</formula>
    </cfRule>
  </conditionalFormatting>
  <conditionalFormatting sqref="W33">
    <cfRule type="cellIs" dxfId="559" priority="260" operator="greaterThan">
      <formula>600</formula>
    </cfRule>
    <cfRule type="cellIs" dxfId="558" priority="261" operator="lessThan">
      <formula>600</formula>
    </cfRule>
    <cfRule type="cellIs" dxfId="557" priority="262" operator="between">
      <formula>4000</formula>
      <formula>600</formula>
    </cfRule>
  </conditionalFormatting>
  <conditionalFormatting sqref="W33">
    <cfRule type="cellIs" dxfId="556" priority="257" operator="equal">
      <formula>"I"</formula>
    </cfRule>
    <cfRule type="cellIs" dxfId="555" priority="258" operator="greaterThan">
      <formula>150</formula>
    </cfRule>
    <cfRule type="cellIs" dxfId="554" priority="259" operator="greaterThan">
      <formula>150</formula>
    </cfRule>
  </conditionalFormatting>
  <conditionalFormatting sqref="W33">
    <cfRule type="cellIs" dxfId="553" priority="254" operator="equal">
      <formula>"I"</formula>
    </cfRule>
    <cfRule type="cellIs" dxfId="552" priority="255" operator="greaterThan">
      <formula>150</formula>
    </cfRule>
    <cfRule type="cellIs" dxfId="551" priority="256" operator="greaterThan">
      <formula>150</formula>
    </cfRule>
  </conditionalFormatting>
  <conditionalFormatting sqref="W33">
    <cfRule type="cellIs" dxfId="550" priority="251" operator="equal">
      <formula>"I"</formula>
    </cfRule>
    <cfRule type="cellIs" dxfId="549" priority="252" operator="greaterThan">
      <formula>150</formula>
    </cfRule>
    <cfRule type="cellIs" dxfId="548" priority="253" operator="greaterThan">
      <formula>150</formula>
    </cfRule>
  </conditionalFormatting>
  <conditionalFormatting sqref="W33">
    <cfRule type="cellIs" dxfId="547" priority="248" operator="equal">
      <formula>"I"</formula>
    </cfRule>
    <cfRule type="cellIs" dxfId="546" priority="249" operator="greaterThan">
      <formula>150</formula>
    </cfRule>
    <cfRule type="cellIs" dxfId="545" priority="250" operator="greaterThan">
      <formula>150</formula>
    </cfRule>
  </conditionalFormatting>
  <conditionalFormatting sqref="AU33">
    <cfRule type="containsText" dxfId="544" priority="238" operator="containsText" text="Corecion urgente">
      <formula>NOT(ISERROR(SEARCH("Corecion urgente",AU33)))</formula>
    </cfRule>
    <cfRule type="containsText" dxfId="543" priority="239" operator="containsText" text="No reqiere intervevir">
      <formula>NOT(ISERROR(SEARCH("No reqiere intervevir",AU33)))</formula>
    </cfRule>
    <cfRule type="containsText" dxfId="542" priority="240" operator="containsText" text="Mejorar control existente">
      <formula>NOT(ISERROR(SEARCH("Mejorar control existente",AU33)))</formula>
    </cfRule>
    <cfRule type="containsText" dxfId="541" priority="241" operator="containsText" text="Adoptar medidas de control">
      <formula>NOT(ISERROR(SEARCH("Adoptar medidas de control",AU33)))</formula>
    </cfRule>
    <cfRule type="containsText" dxfId="540" priority="242" operator="containsText" text="Correccion urgente">
      <formula>NOT(ISERROR(SEARCH("Correccion urgente",AU33)))</formula>
    </cfRule>
  </conditionalFormatting>
  <conditionalFormatting sqref="AS33">
    <cfRule type="containsText" dxfId="539" priority="212" operator="containsText" text="IV">
      <formula>NOT(ISERROR(SEARCH("IV",AS33)))</formula>
    </cfRule>
    <cfRule type="containsText" dxfId="538" priority="213" operator="containsText" text="III">
      <formula>NOT(ISERROR(SEARCH("III",AS33)))</formula>
    </cfRule>
    <cfRule type="containsText" dxfId="537" priority="214" operator="containsText" text="II">
      <formula>NOT(ISERROR(SEARCH("II",AS33)))</formula>
    </cfRule>
    <cfRule type="containsText" dxfId="536" priority="215" operator="containsText" text="II">
      <formula>NOT(ISERROR(SEARCH("II",AS33)))</formula>
    </cfRule>
    <cfRule type="containsText" dxfId="535" priority="216" operator="containsText" text="I">
      <formula>NOT(ISERROR(SEARCH("I",AS33)))</formula>
    </cfRule>
    <cfRule type="containsText" dxfId="534" priority="232" stopIfTrue="1" operator="containsText" text="III">
      <formula>NOT(ISERROR(SEARCH("III",AS33)))</formula>
    </cfRule>
    <cfRule type="containsText" dxfId="533" priority="233" operator="containsText" text="II">
      <formula>NOT(ISERROR(SEARCH("II",AS33)))</formula>
    </cfRule>
    <cfRule type="containsText" dxfId="532" priority="234" operator="containsText" text="IV">
      <formula>NOT(ISERROR(SEARCH("IV",AS33)))</formula>
    </cfRule>
    <cfRule type="containsText" dxfId="531" priority="235" operator="containsText" text="III">
      <formula>NOT(ISERROR(SEARCH("III",AS33)))</formula>
    </cfRule>
    <cfRule type="containsText" dxfId="530" priority="236" operator="containsText" text="III">
      <formula>NOT(ISERROR(SEARCH("III",AS33)))</formula>
    </cfRule>
    <cfRule type="containsText" dxfId="529" priority="237" operator="containsText" text="I">
      <formula>NOT(ISERROR(SEARCH("I",AS33)))</formula>
    </cfRule>
  </conditionalFormatting>
  <conditionalFormatting sqref="AS33">
    <cfRule type="cellIs" dxfId="528" priority="229" operator="greaterThan">
      <formula>600</formula>
    </cfRule>
    <cfRule type="cellIs" dxfId="527" priority="230" operator="lessThan">
      <formula>600</formula>
    </cfRule>
    <cfRule type="cellIs" dxfId="526" priority="231" operator="between">
      <formula>4000</formula>
      <formula>600</formula>
    </cfRule>
  </conditionalFormatting>
  <conditionalFormatting sqref="AS33">
    <cfRule type="cellIs" dxfId="525" priority="226" operator="equal">
      <formula>"I"</formula>
    </cfRule>
    <cfRule type="cellIs" dxfId="524" priority="227" operator="greaterThan">
      <formula>150</formula>
    </cfRule>
    <cfRule type="cellIs" dxfId="523" priority="228" operator="greaterThan">
      <formula>150</formula>
    </cfRule>
  </conditionalFormatting>
  <conditionalFormatting sqref="AS33">
    <cfRule type="cellIs" dxfId="522" priority="223" operator="equal">
      <formula>"I"</formula>
    </cfRule>
    <cfRule type="cellIs" dxfId="521" priority="224" operator="greaterThan">
      <formula>150</formula>
    </cfRule>
    <cfRule type="cellIs" dxfId="520" priority="225" operator="greaterThan">
      <formula>150</formula>
    </cfRule>
  </conditionalFormatting>
  <conditionalFormatting sqref="AS33">
    <cfRule type="cellIs" dxfId="519" priority="220" operator="equal">
      <formula>"I"</formula>
    </cfRule>
    <cfRule type="cellIs" dxfId="518" priority="221" operator="greaterThan">
      <formula>150</formula>
    </cfRule>
    <cfRule type="cellIs" dxfId="517" priority="222" operator="greaterThan">
      <formula>150</formula>
    </cfRule>
  </conditionalFormatting>
  <conditionalFormatting sqref="AS33">
    <cfRule type="cellIs" dxfId="516" priority="217" operator="equal">
      <formula>"I"</formula>
    </cfRule>
    <cfRule type="cellIs" dxfId="515" priority="218" operator="greaterThan">
      <formula>150</formula>
    </cfRule>
    <cfRule type="cellIs" dxfId="514" priority="219" operator="greaterThan">
      <formula>150</formula>
    </cfRule>
  </conditionalFormatting>
  <conditionalFormatting sqref="W42:W43">
    <cfRule type="cellIs" dxfId="513" priority="198" operator="greaterThan">
      <formula>600</formula>
    </cfRule>
    <cfRule type="cellIs" dxfId="512" priority="199" operator="lessThan">
      <formula>600</formula>
    </cfRule>
    <cfRule type="cellIs" dxfId="511" priority="200" operator="between">
      <formula>4000</formula>
      <formula>600</formula>
    </cfRule>
  </conditionalFormatting>
  <conditionalFormatting sqref="W42:W43">
    <cfRule type="cellIs" dxfId="510" priority="195" operator="equal">
      <formula>"I"</formula>
    </cfRule>
    <cfRule type="cellIs" dxfId="509" priority="196" operator="greaterThan">
      <formula>150</formula>
    </cfRule>
    <cfRule type="cellIs" dxfId="508" priority="197" operator="greaterThan">
      <formula>150</formula>
    </cfRule>
  </conditionalFormatting>
  <conditionalFormatting sqref="W42:W43">
    <cfRule type="cellIs" dxfId="507" priority="192" operator="equal">
      <formula>"I"</formula>
    </cfRule>
    <cfRule type="cellIs" dxfId="506" priority="193" operator="greaterThan">
      <formula>150</formula>
    </cfRule>
    <cfRule type="cellIs" dxfId="505" priority="194" operator="greaterThan">
      <formula>150</formula>
    </cfRule>
  </conditionalFormatting>
  <conditionalFormatting sqref="W42:W43">
    <cfRule type="cellIs" dxfId="504" priority="189" operator="equal">
      <formula>"I"</formula>
    </cfRule>
    <cfRule type="cellIs" dxfId="503" priority="190" operator="greaterThan">
      <formula>150</formula>
    </cfRule>
    <cfRule type="cellIs" dxfId="502" priority="191" operator="greaterThan">
      <formula>150</formula>
    </cfRule>
  </conditionalFormatting>
  <conditionalFormatting sqref="W42:W43">
    <cfRule type="cellIs" dxfId="501" priority="186" operator="equal">
      <formula>"I"</formula>
    </cfRule>
    <cfRule type="cellIs" dxfId="500" priority="187" operator="greaterThan">
      <formula>150</formula>
    </cfRule>
    <cfRule type="cellIs" dxfId="499" priority="188" operator="greaterThan">
      <formula>150</formula>
    </cfRule>
  </conditionalFormatting>
  <conditionalFormatting sqref="Y42:Y43">
    <cfRule type="containsText" dxfId="498" priority="207" operator="containsText" text="Corecion urgente">
      <formula>NOT(ISERROR(SEARCH("Corecion urgente",Y42)))</formula>
    </cfRule>
    <cfRule type="containsText" dxfId="497" priority="208" operator="containsText" text="No reqiere intervevir">
      <formula>NOT(ISERROR(SEARCH("No reqiere intervevir",Y42)))</formula>
    </cfRule>
    <cfRule type="containsText" dxfId="496" priority="209" operator="containsText" text="Mejorar control existente">
      <formula>NOT(ISERROR(SEARCH("Mejorar control existente",Y42)))</formula>
    </cfRule>
    <cfRule type="containsText" dxfId="495" priority="210" operator="containsText" text="Adoptar medidas de control">
      <formula>NOT(ISERROR(SEARCH("Adoptar medidas de control",Y42)))</formula>
    </cfRule>
    <cfRule type="containsText" dxfId="494" priority="211" operator="containsText" text="Correccion urgente">
      <formula>NOT(ISERROR(SEARCH("Correccion urgente",Y42)))</formula>
    </cfRule>
  </conditionalFormatting>
  <conditionalFormatting sqref="W42:W43">
    <cfRule type="containsText" dxfId="493" priority="181" operator="containsText" text="IV">
      <formula>NOT(ISERROR(SEARCH("IV",W42)))</formula>
    </cfRule>
    <cfRule type="containsText" dxfId="492" priority="182" operator="containsText" text="III">
      <formula>NOT(ISERROR(SEARCH("III",W42)))</formula>
    </cfRule>
    <cfRule type="containsText" dxfId="491" priority="183" operator="containsText" text="II">
      <formula>NOT(ISERROR(SEARCH("II",W42)))</formula>
    </cfRule>
    <cfRule type="containsText" dxfId="490" priority="184" operator="containsText" text="II">
      <formula>NOT(ISERROR(SEARCH("II",W42)))</formula>
    </cfRule>
    <cfRule type="containsText" dxfId="489" priority="185" operator="containsText" text="I">
      <formula>NOT(ISERROR(SEARCH("I",W42)))</formula>
    </cfRule>
    <cfRule type="containsText" dxfId="488" priority="201" stopIfTrue="1" operator="containsText" text="III">
      <formula>NOT(ISERROR(SEARCH("III",W42)))</formula>
    </cfRule>
    <cfRule type="containsText" dxfId="487" priority="202" operator="containsText" text="II">
      <formula>NOT(ISERROR(SEARCH("II",W42)))</formula>
    </cfRule>
    <cfRule type="containsText" dxfId="486" priority="203" operator="containsText" text="IV">
      <formula>NOT(ISERROR(SEARCH("IV",W42)))</formula>
    </cfRule>
    <cfRule type="containsText" dxfId="485" priority="204" operator="containsText" text="III">
      <formula>NOT(ISERROR(SEARCH("III",W42)))</formula>
    </cfRule>
    <cfRule type="containsText" dxfId="484" priority="205" operator="containsText" text="III">
      <formula>NOT(ISERROR(SEARCH("III",W42)))</formula>
    </cfRule>
    <cfRule type="containsText" dxfId="483" priority="206" operator="containsText" text="I">
      <formula>NOT(ISERROR(SEARCH("I",W42)))</formula>
    </cfRule>
  </conditionalFormatting>
  <conditionalFormatting sqref="T42:T43 AP42:AP43">
    <cfRule type="containsText" dxfId="482" priority="176" operator="containsText" text="Muy Alto">
      <formula>NOT(ISERROR(SEARCH("Muy Alto",T42)))</formula>
    </cfRule>
    <cfRule type="containsText" dxfId="481" priority="177" operator="containsText" text="Bajo">
      <formula>NOT(ISERROR(SEARCH("Bajo",T42)))</formula>
    </cfRule>
    <cfRule type="containsText" dxfId="480" priority="178" operator="containsText" text="Medio">
      <formula>NOT(ISERROR(SEARCH("Medio",T42)))</formula>
    </cfRule>
    <cfRule type="containsText" dxfId="479" priority="179" operator="containsText" text="Alto">
      <formula>NOT(ISERROR(SEARCH("Alto",T42)))</formula>
    </cfRule>
    <cfRule type="containsText" dxfId="478" priority="180" operator="containsText" text="Muy Alto">
      <formula>NOT(ISERROR(SEARCH("Muy Alto",T42)))</formula>
    </cfRule>
  </conditionalFormatting>
  <conditionalFormatting sqref="T41">
    <cfRule type="containsText" dxfId="477" priority="140" operator="containsText" text="Muy Alto">
      <formula>NOT(ISERROR(SEARCH("Muy Alto",T41)))</formula>
    </cfRule>
    <cfRule type="containsText" dxfId="476" priority="141" operator="containsText" text="Bajo">
      <formula>NOT(ISERROR(SEARCH("Bajo",T41)))</formula>
    </cfRule>
    <cfRule type="containsText" dxfId="475" priority="142" operator="containsText" text="Medio">
      <formula>NOT(ISERROR(SEARCH("Medio",T41)))</formula>
    </cfRule>
    <cfRule type="containsText" dxfId="474" priority="143" operator="containsText" text="Alto">
      <formula>NOT(ISERROR(SEARCH("Alto",T41)))</formula>
    </cfRule>
    <cfRule type="containsText" dxfId="473" priority="144" operator="containsText" text="Muy Alto">
      <formula>NOT(ISERROR(SEARCH("Muy Alto",T41)))</formula>
    </cfRule>
  </conditionalFormatting>
  <conditionalFormatting sqref="Y41">
    <cfRule type="containsText" dxfId="472" priority="171" operator="containsText" text="Corecion urgente">
      <formula>NOT(ISERROR(SEARCH("Corecion urgente",Y41)))</formula>
    </cfRule>
    <cfRule type="containsText" dxfId="471" priority="172" operator="containsText" text="No reqiere intervevir">
      <formula>NOT(ISERROR(SEARCH("No reqiere intervevir",Y41)))</formula>
    </cfRule>
    <cfRule type="containsText" dxfId="470" priority="173" operator="containsText" text="Mejorar control existente">
      <formula>NOT(ISERROR(SEARCH("Mejorar control existente",Y41)))</formula>
    </cfRule>
    <cfRule type="containsText" dxfId="469" priority="174" operator="containsText" text="Adoptar medidas de control">
      <formula>NOT(ISERROR(SEARCH("Adoptar medidas de control",Y41)))</formula>
    </cfRule>
    <cfRule type="containsText" dxfId="468" priority="175" operator="containsText" text="Correccion urgente">
      <formula>NOT(ISERROR(SEARCH("Correccion urgente",Y41)))</formula>
    </cfRule>
  </conditionalFormatting>
  <conditionalFormatting sqref="W41">
    <cfRule type="containsText" dxfId="467" priority="145" operator="containsText" text="IV">
      <formula>NOT(ISERROR(SEARCH("IV",W41)))</formula>
    </cfRule>
    <cfRule type="containsText" dxfId="466" priority="146" operator="containsText" text="III">
      <formula>NOT(ISERROR(SEARCH("III",W41)))</formula>
    </cfRule>
    <cfRule type="containsText" dxfId="465" priority="147" operator="containsText" text="II">
      <formula>NOT(ISERROR(SEARCH("II",W41)))</formula>
    </cfRule>
    <cfRule type="containsText" dxfId="464" priority="148" operator="containsText" text="II">
      <formula>NOT(ISERROR(SEARCH("II",W41)))</formula>
    </cfRule>
    <cfRule type="containsText" dxfId="463" priority="149" operator="containsText" text="I">
      <formula>NOT(ISERROR(SEARCH("I",W41)))</formula>
    </cfRule>
    <cfRule type="containsText" dxfId="462" priority="165" stopIfTrue="1" operator="containsText" text="III">
      <formula>NOT(ISERROR(SEARCH("III",W41)))</formula>
    </cfRule>
    <cfRule type="containsText" dxfId="461" priority="166" operator="containsText" text="II">
      <formula>NOT(ISERROR(SEARCH("II",W41)))</formula>
    </cfRule>
    <cfRule type="containsText" dxfId="460" priority="167" operator="containsText" text="IV">
      <formula>NOT(ISERROR(SEARCH("IV",W41)))</formula>
    </cfRule>
    <cfRule type="containsText" dxfId="459" priority="168" operator="containsText" text="III">
      <formula>NOT(ISERROR(SEARCH("III",W41)))</formula>
    </cfRule>
    <cfRule type="containsText" dxfId="458" priority="169" operator="containsText" text="III">
      <formula>NOT(ISERROR(SEARCH("III",W41)))</formula>
    </cfRule>
    <cfRule type="containsText" dxfId="457" priority="170" operator="containsText" text="I">
      <formula>NOT(ISERROR(SEARCH("I",W41)))</formula>
    </cfRule>
  </conditionalFormatting>
  <conditionalFormatting sqref="W41">
    <cfRule type="cellIs" dxfId="456" priority="162" operator="greaterThan">
      <formula>600</formula>
    </cfRule>
    <cfRule type="cellIs" dxfId="455" priority="163" operator="lessThan">
      <formula>600</formula>
    </cfRule>
    <cfRule type="cellIs" dxfId="454" priority="164" operator="between">
      <formula>4000</formula>
      <formula>600</formula>
    </cfRule>
  </conditionalFormatting>
  <conditionalFormatting sqref="W41">
    <cfRule type="cellIs" dxfId="453" priority="159" operator="equal">
      <formula>"I"</formula>
    </cfRule>
    <cfRule type="cellIs" dxfId="452" priority="160" operator="greaterThan">
      <formula>150</formula>
    </cfRule>
    <cfRule type="cellIs" dxfId="451" priority="161" operator="greaterThan">
      <formula>150</formula>
    </cfRule>
  </conditionalFormatting>
  <conditionalFormatting sqref="W41">
    <cfRule type="cellIs" dxfId="450" priority="156" operator="equal">
      <formula>"I"</formula>
    </cfRule>
    <cfRule type="cellIs" dxfId="449" priority="157" operator="greaterThan">
      <formula>150</formula>
    </cfRule>
    <cfRule type="cellIs" dxfId="448" priority="158" operator="greaterThan">
      <formula>150</formula>
    </cfRule>
  </conditionalFormatting>
  <conditionalFormatting sqref="W41">
    <cfRule type="cellIs" dxfId="447" priority="153" operator="equal">
      <formula>"I"</formula>
    </cfRule>
    <cfRule type="cellIs" dxfId="446" priority="154" operator="greaterThan">
      <formula>150</formula>
    </cfRule>
    <cfRule type="cellIs" dxfId="445" priority="155" operator="greaterThan">
      <formula>150</formula>
    </cfRule>
  </conditionalFormatting>
  <conditionalFormatting sqref="W41">
    <cfRule type="cellIs" dxfId="444" priority="150" operator="equal">
      <formula>"I"</formula>
    </cfRule>
    <cfRule type="cellIs" dxfId="443" priority="151" operator="greaterThan">
      <formula>150</formula>
    </cfRule>
    <cfRule type="cellIs" dxfId="442" priority="152" operator="greaterThan">
      <formula>150</formula>
    </cfRule>
  </conditionalFormatting>
  <conditionalFormatting sqref="AS42:AS43">
    <cfRule type="cellIs" dxfId="441" priority="126" operator="greaterThan">
      <formula>600</formula>
    </cfRule>
    <cfRule type="cellIs" dxfId="440" priority="127" operator="lessThan">
      <formula>600</formula>
    </cfRule>
    <cfRule type="cellIs" dxfId="439" priority="128" operator="between">
      <formula>4000</formula>
      <formula>600</formula>
    </cfRule>
  </conditionalFormatting>
  <conditionalFormatting sqref="AS42:AS43">
    <cfRule type="cellIs" dxfId="438" priority="123" operator="equal">
      <formula>"I"</formula>
    </cfRule>
    <cfRule type="cellIs" dxfId="437" priority="124" operator="greaterThan">
      <formula>150</formula>
    </cfRule>
    <cfRule type="cellIs" dxfId="436" priority="125" operator="greaterThan">
      <formula>150</formula>
    </cfRule>
  </conditionalFormatting>
  <conditionalFormatting sqref="AS42:AS43">
    <cfRule type="cellIs" dxfId="435" priority="120" operator="equal">
      <formula>"I"</formula>
    </cfRule>
    <cfRule type="cellIs" dxfId="434" priority="121" operator="greaterThan">
      <formula>150</formula>
    </cfRule>
    <cfRule type="cellIs" dxfId="433" priority="122" operator="greaterThan">
      <formula>150</formula>
    </cfRule>
  </conditionalFormatting>
  <conditionalFormatting sqref="AS42:AS43">
    <cfRule type="cellIs" dxfId="432" priority="117" operator="equal">
      <formula>"I"</formula>
    </cfRule>
    <cfRule type="cellIs" dxfId="431" priority="118" operator="greaterThan">
      <formula>150</formula>
    </cfRule>
    <cfRule type="cellIs" dxfId="430" priority="119" operator="greaterThan">
      <formula>150</formula>
    </cfRule>
  </conditionalFormatting>
  <conditionalFormatting sqref="AS42:AS43">
    <cfRule type="cellIs" dxfId="429" priority="114" operator="equal">
      <formula>"I"</formula>
    </cfRule>
    <cfRule type="cellIs" dxfId="428" priority="115" operator="greaterThan">
      <formula>150</formula>
    </cfRule>
    <cfRule type="cellIs" dxfId="427" priority="116" operator="greaterThan">
      <formula>150</formula>
    </cfRule>
  </conditionalFormatting>
  <conditionalFormatting sqref="AU42:AU43">
    <cfRule type="containsText" dxfId="426" priority="135" operator="containsText" text="Corecion urgente">
      <formula>NOT(ISERROR(SEARCH("Corecion urgente",AU42)))</formula>
    </cfRule>
    <cfRule type="containsText" dxfId="425" priority="136" operator="containsText" text="No reqiere intervevir">
      <formula>NOT(ISERROR(SEARCH("No reqiere intervevir",AU42)))</formula>
    </cfRule>
    <cfRule type="containsText" dxfId="424" priority="137" operator="containsText" text="Mejorar control existente">
      <formula>NOT(ISERROR(SEARCH("Mejorar control existente",AU42)))</formula>
    </cfRule>
    <cfRule type="containsText" dxfId="423" priority="138" operator="containsText" text="Adoptar medidas de control">
      <formula>NOT(ISERROR(SEARCH("Adoptar medidas de control",AU42)))</formula>
    </cfRule>
    <cfRule type="containsText" dxfId="422" priority="139" operator="containsText" text="Correccion urgente">
      <formula>NOT(ISERROR(SEARCH("Correccion urgente",AU42)))</formula>
    </cfRule>
  </conditionalFormatting>
  <conditionalFormatting sqref="AS42:AS43">
    <cfRule type="containsText" dxfId="421" priority="109" operator="containsText" text="IV">
      <formula>NOT(ISERROR(SEARCH("IV",AS42)))</formula>
    </cfRule>
    <cfRule type="containsText" dxfId="420" priority="110" operator="containsText" text="III">
      <formula>NOT(ISERROR(SEARCH("III",AS42)))</formula>
    </cfRule>
    <cfRule type="containsText" dxfId="419" priority="111" operator="containsText" text="II">
      <formula>NOT(ISERROR(SEARCH("II",AS42)))</formula>
    </cfRule>
    <cfRule type="containsText" dxfId="418" priority="112" operator="containsText" text="II">
      <formula>NOT(ISERROR(SEARCH("II",AS42)))</formula>
    </cfRule>
    <cfRule type="containsText" dxfId="417" priority="113" operator="containsText" text="I">
      <formula>NOT(ISERROR(SEARCH("I",AS42)))</formula>
    </cfRule>
    <cfRule type="containsText" dxfId="416" priority="129" stopIfTrue="1" operator="containsText" text="III">
      <formula>NOT(ISERROR(SEARCH("III",AS42)))</formula>
    </cfRule>
    <cfRule type="containsText" dxfId="415" priority="130" operator="containsText" text="II">
      <formula>NOT(ISERROR(SEARCH("II",AS42)))</formula>
    </cfRule>
    <cfRule type="containsText" dxfId="414" priority="131" operator="containsText" text="IV">
      <formula>NOT(ISERROR(SEARCH("IV",AS42)))</formula>
    </cfRule>
    <cfRule type="containsText" dxfId="413" priority="132" operator="containsText" text="III">
      <formula>NOT(ISERROR(SEARCH("III",AS42)))</formula>
    </cfRule>
    <cfRule type="containsText" dxfId="412" priority="133" operator="containsText" text="III">
      <formula>NOT(ISERROR(SEARCH("III",AS42)))</formula>
    </cfRule>
    <cfRule type="containsText" dxfId="411" priority="134" operator="containsText" text="I">
      <formula>NOT(ISERROR(SEARCH("I",AS42)))</formula>
    </cfRule>
  </conditionalFormatting>
  <conditionalFormatting sqref="AP41">
    <cfRule type="containsText" dxfId="410" priority="73" operator="containsText" text="Muy Alto">
      <formula>NOT(ISERROR(SEARCH("Muy Alto",AP41)))</formula>
    </cfRule>
    <cfRule type="containsText" dxfId="409" priority="74" operator="containsText" text="Bajo">
      <formula>NOT(ISERROR(SEARCH("Bajo",AP41)))</formula>
    </cfRule>
    <cfRule type="containsText" dxfId="408" priority="75" operator="containsText" text="Medio">
      <formula>NOT(ISERROR(SEARCH("Medio",AP41)))</formula>
    </cfRule>
    <cfRule type="containsText" dxfId="407" priority="76" operator="containsText" text="Alto">
      <formula>NOT(ISERROR(SEARCH("Alto",AP41)))</formula>
    </cfRule>
    <cfRule type="containsText" dxfId="406" priority="77" operator="containsText" text="Muy Alto">
      <formula>NOT(ISERROR(SEARCH("Muy Alto",AP41)))</formula>
    </cfRule>
  </conditionalFormatting>
  <conditionalFormatting sqref="AU41">
    <cfRule type="containsText" dxfId="405" priority="104" operator="containsText" text="Corecion urgente">
      <formula>NOT(ISERROR(SEARCH("Corecion urgente",AU41)))</formula>
    </cfRule>
    <cfRule type="containsText" dxfId="404" priority="105" operator="containsText" text="No reqiere intervevir">
      <formula>NOT(ISERROR(SEARCH("No reqiere intervevir",AU41)))</formula>
    </cfRule>
    <cfRule type="containsText" dxfId="403" priority="106" operator="containsText" text="Mejorar control existente">
      <formula>NOT(ISERROR(SEARCH("Mejorar control existente",AU41)))</formula>
    </cfRule>
    <cfRule type="containsText" dxfId="402" priority="107" operator="containsText" text="Adoptar medidas de control">
      <formula>NOT(ISERROR(SEARCH("Adoptar medidas de control",AU41)))</formula>
    </cfRule>
    <cfRule type="containsText" dxfId="401" priority="108" operator="containsText" text="Correccion urgente">
      <formula>NOT(ISERROR(SEARCH("Correccion urgente",AU41)))</formula>
    </cfRule>
  </conditionalFormatting>
  <conditionalFormatting sqref="AS41">
    <cfRule type="containsText" dxfId="400" priority="78" operator="containsText" text="IV">
      <formula>NOT(ISERROR(SEARCH("IV",AS41)))</formula>
    </cfRule>
    <cfRule type="containsText" dxfId="399" priority="79" operator="containsText" text="III">
      <formula>NOT(ISERROR(SEARCH("III",AS41)))</formula>
    </cfRule>
    <cfRule type="containsText" dxfId="398" priority="80" operator="containsText" text="II">
      <formula>NOT(ISERROR(SEARCH("II",AS41)))</formula>
    </cfRule>
    <cfRule type="containsText" dxfId="397" priority="81" operator="containsText" text="II">
      <formula>NOT(ISERROR(SEARCH("II",AS41)))</formula>
    </cfRule>
    <cfRule type="containsText" dxfId="396" priority="82" operator="containsText" text="I">
      <formula>NOT(ISERROR(SEARCH("I",AS41)))</formula>
    </cfRule>
    <cfRule type="containsText" dxfId="395" priority="98" stopIfTrue="1" operator="containsText" text="III">
      <formula>NOT(ISERROR(SEARCH("III",AS41)))</formula>
    </cfRule>
    <cfRule type="containsText" dxfId="394" priority="99" operator="containsText" text="II">
      <formula>NOT(ISERROR(SEARCH("II",AS41)))</formula>
    </cfRule>
    <cfRule type="containsText" dxfId="393" priority="100" operator="containsText" text="IV">
      <formula>NOT(ISERROR(SEARCH("IV",AS41)))</formula>
    </cfRule>
    <cfRule type="containsText" dxfId="392" priority="101" operator="containsText" text="III">
      <formula>NOT(ISERROR(SEARCH("III",AS41)))</formula>
    </cfRule>
    <cfRule type="containsText" dxfId="391" priority="102" operator="containsText" text="III">
      <formula>NOT(ISERROR(SEARCH("III",AS41)))</formula>
    </cfRule>
    <cfRule type="containsText" dxfId="390" priority="103" operator="containsText" text="I">
      <formula>NOT(ISERROR(SEARCH("I",AS41)))</formula>
    </cfRule>
  </conditionalFormatting>
  <conditionalFormatting sqref="AS41">
    <cfRule type="cellIs" dxfId="389" priority="95" operator="greaterThan">
      <formula>600</formula>
    </cfRule>
    <cfRule type="cellIs" dxfId="388" priority="96" operator="lessThan">
      <formula>600</formula>
    </cfRule>
    <cfRule type="cellIs" dxfId="387" priority="97" operator="between">
      <formula>4000</formula>
      <formula>600</formula>
    </cfRule>
  </conditionalFormatting>
  <conditionalFormatting sqref="AS41">
    <cfRule type="cellIs" dxfId="386" priority="92" operator="equal">
      <formula>"I"</formula>
    </cfRule>
    <cfRule type="cellIs" dxfId="385" priority="93" operator="greaterThan">
      <formula>150</formula>
    </cfRule>
    <cfRule type="cellIs" dxfId="384" priority="94" operator="greaterThan">
      <formula>150</formula>
    </cfRule>
  </conditionalFormatting>
  <conditionalFormatting sqref="AS41">
    <cfRule type="cellIs" dxfId="383" priority="89" operator="equal">
      <formula>"I"</formula>
    </cfRule>
    <cfRule type="cellIs" dxfId="382" priority="90" operator="greaterThan">
      <formula>150</formula>
    </cfRule>
    <cfRule type="cellIs" dxfId="381" priority="91" operator="greaterThan">
      <formula>150</formula>
    </cfRule>
  </conditionalFormatting>
  <conditionalFormatting sqref="AS41">
    <cfRule type="cellIs" dxfId="380" priority="86" operator="equal">
      <formula>"I"</formula>
    </cfRule>
    <cfRule type="cellIs" dxfId="379" priority="87" operator="greaterThan">
      <formula>150</formula>
    </cfRule>
    <cfRule type="cellIs" dxfId="378" priority="88" operator="greaterThan">
      <formula>150</formula>
    </cfRule>
  </conditionalFormatting>
  <conditionalFormatting sqref="AS41">
    <cfRule type="cellIs" dxfId="377" priority="83" operator="equal">
      <formula>"I"</formula>
    </cfRule>
    <cfRule type="cellIs" dxfId="376" priority="84" operator="greaterThan">
      <formula>150</formula>
    </cfRule>
    <cfRule type="cellIs" dxfId="375" priority="85" operator="greaterThan">
      <formula>150</formula>
    </cfRule>
  </conditionalFormatting>
  <conditionalFormatting sqref="W44">
    <cfRule type="cellIs" dxfId="374" priority="59" operator="greaterThan">
      <formula>600</formula>
    </cfRule>
    <cfRule type="cellIs" dxfId="373" priority="60" operator="lessThan">
      <formula>600</formula>
    </cfRule>
    <cfRule type="cellIs" dxfId="372" priority="61" operator="between">
      <formula>4000</formula>
      <formula>600</formula>
    </cfRule>
  </conditionalFormatting>
  <conditionalFormatting sqref="W44">
    <cfRule type="cellIs" dxfId="371" priority="56" operator="equal">
      <formula>"I"</formula>
    </cfRule>
    <cfRule type="cellIs" dxfId="370" priority="57" operator="greaterThan">
      <formula>150</formula>
    </cfRule>
    <cfRule type="cellIs" dxfId="369" priority="58" operator="greaterThan">
      <formula>150</formula>
    </cfRule>
  </conditionalFormatting>
  <conditionalFormatting sqref="W44">
    <cfRule type="cellIs" dxfId="368" priority="53" operator="equal">
      <formula>"I"</formula>
    </cfRule>
    <cfRule type="cellIs" dxfId="367" priority="54" operator="greaterThan">
      <formula>150</formula>
    </cfRule>
    <cfRule type="cellIs" dxfId="366" priority="55" operator="greaterThan">
      <formula>150</formula>
    </cfRule>
  </conditionalFormatting>
  <conditionalFormatting sqref="W44">
    <cfRule type="cellIs" dxfId="365" priority="50" operator="equal">
      <formula>"I"</formula>
    </cfRule>
    <cfRule type="cellIs" dxfId="364" priority="51" operator="greaterThan">
      <formula>150</formula>
    </cfRule>
    <cfRule type="cellIs" dxfId="363" priority="52" operator="greaterThan">
      <formula>150</formula>
    </cfRule>
  </conditionalFormatting>
  <conditionalFormatting sqref="W44">
    <cfRule type="cellIs" dxfId="362" priority="47" operator="equal">
      <formula>"I"</formula>
    </cfRule>
    <cfRule type="cellIs" dxfId="361" priority="48" operator="greaterThan">
      <formula>150</formula>
    </cfRule>
    <cfRule type="cellIs" dxfId="360" priority="49" operator="greaterThan">
      <formula>150</formula>
    </cfRule>
  </conditionalFormatting>
  <conditionalFormatting sqref="Y44">
    <cfRule type="containsText" dxfId="359" priority="68" operator="containsText" text="Corecion urgente">
      <formula>NOT(ISERROR(SEARCH("Corecion urgente",Y44)))</formula>
    </cfRule>
    <cfRule type="containsText" dxfId="358" priority="69" operator="containsText" text="No reqiere intervevir">
      <formula>NOT(ISERROR(SEARCH("No reqiere intervevir",Y44)))</formula>
    </cfRule>
    <cfRule type="containsText" dxfId="357" priority="70" operator="containsText" text="Mejorar control existente">
      <formula>NOT(ISERROR(SEARCH("Mejorar control existente",Y44)))</formula>
    </cfRule>
    <cfRule type="containsText" dxfId="356" priority="71" operator="containsText" text="Adoptar medidas de control">
      <formula>NOT(ISERROR(SEARCH("Adoptar medidas de control",Y44)))</formula>
    </cfRule>
    <cfRule type="containsText" dxfId="355" priority="72" operator="containsText" text="Correccion urgente">
      <formula>NOT(ISERROR(SEARCH("Correccion urgente",Y44)))</formula>
    </cfRule>
  </conditionalFormatting>
  <conditionalFormatting sqref="W44">
    <cfRule type="containsText" dxfId="354" priority="42" operator="containsText" text="IV">
      <formula>NOT(ISERROR(SEARCH("IV",W44)))</formula>
    </cfRule>
    <cfRule type="containsText" dxfId="353" priority="43" operator="containsText" text="III">
      <formula>NOT(ISERROR(SEARCH("III",W44)))</formula>
    </cfRule>
    <cfRule type="containsText" dxfId="352" priority="44" operator="containsText" text="II">
      <formula>NOT(ISERROR(SEARCH("II",W44)))</formula>
    </cfRule>
    <cfRule type="containsText" dxfId="351" priority="45" operator="containsText" text="II">
      <formula>NOT(ISERROR(SEARCH("II",W44)))</formula>
    </cfRule>
    <cfRule type="containsText" dxfId="350" priority="46" operator="containsText" text="I">
      <formula>NOT(ISERROR(SEARCH("I",W44)))</formula>
    </cfRule>
    <cfRule type="containsText" dxfId="349" priority="62" stopIfTrue="1" operator="containsText" text="III">
      <formula>NOT(ISERROR(SEARCH("III",W44)))</formula>
    </cfRule>
    <cfRule type="containsText" dxfId="348" priority="63" operator="containsText" text="II">
      <formula>NOT(ISERROR(SEARCH("II",W44)))</formula>
    </cfRule>
    <cfRule type="containsText" dxfId="347" priority="64" operator="containsText" text="IV">
      <formula>NOT(ISERROR(SEARCH("IV",W44)))</formula>
    </cfRule>
    <cfRule type="containsText" dxfId="346" priority="65" operator="containsText" text="III">
      <formula>NOT(ISERROR(SEARCH("III",W44)))</formula>
    </cfRule>
    <cfRule type="containsText" dxfId="345" priority="66" operator="containsText" text="III">
      <formula>NOT(ISERROR(SEARCH("III",W44)))</formula>
    </cfRule>
    <cfRule type="containsText" dxfId="344" priority="67" operator="containsText" text="I">
      <formula>NOT(ISERROR(SEARCH("I",W44)))</formula>
    </cfRule>
  </conditionalFormatting>
  <conditionalFormatting sqref="T44">
    <cfRule type="containsText" dxfId="343" priority="37" operator="containsText" text="Muy Alto">
      <formula>NOT(ISERROR(SEARCH("Muy Alto",T44)))</formula>
    </cfRule>
    <cfRule type="containsText" dxfId="342" priority="38" operator="containsText" text="Bajo">
      <formula>NOT(ISERROR(SEARCH("Bajo",T44)))</formula>
    </cfRule>
    <cfRule type="containsText" dxfId="341" priority="39" operator="containsText" text="Medio">
      <formula>NOT(ISERROR(SEARCH("Medio",T44)))</formula>
    </cfRule>
    <cfRule type="containsText" dxfId="340" priority="40" operator="containsText" text="Alto">
      <formula>NOT(ISERROR(SEARCH("Alto",T44)))</formula>
    </cfRule>
    <cfRule type="containsText" dxfId="339" priority="41" operator="containsText" text="Muy Alto">
      <formula>NOT(ISERROR(SEARCH("Muy Alto",T44)))</formula>
    </cfRule>
  </conditionalFormatting>
  <conditionalFormatting sqref="AS44">
    <cfRule type="cellIs" dxfId="338" priority="23" operator="greaterThan">
      <formula>600</formula>
    </cfRule>
    <cfRule type="cellIs" dxfId="337" priority="24" operator="lessThan">
      <formula>600</formula>
    </cfRule>
    <cfRule type="cellIs" dxfId="336" priority="25" operator="between">
      <formula>4000</formula>
      <formula>600</formula>
    </cfRule>
  </conditionalFormatting>
  <conditionalFormatting sqref="AS44">
    <cfRule type="cellIs" dxfId="335" priority="20" operator="equal">
      <formula>"I"</formula>
    </cfRule>
    <cfRule type="cellIs" dxfId="334" priority="21" operator="greaterThan">
      <formula>150</formula>
    </cfRule>
    <cfRule type="cellIs" dxfId="333" priority="22" operator="greaterThan">
      <formula>150</formula>
    </cfRule>
  </conditionalFormatting>
  <conditionalFormatting sqref="AS44">
    <cfRule type="cellIs" dxfId="332" priority="17" operator="equal">
      <formula>"I"</formula>
    </cfRule>
    <cfRule type="cellIs" dxfId="331" priority="18" operator="greaterThan">
      <formula>150</formula>
    </cfRule>
    <cfRule type="cellIs" dxfId="330" priority="19" operator="greaterThan">
      <formula>150</formula>
    </cfRule>
  </conditionalFormatting>
  <conditionalFormatting sqref="AS44">
    <cfRule type="cellIs" dxfId="329" priority="14" operator="equal">
      <formula>"I"</formula>
    </cfRule>
    <cfRule type="cellIs" dxfId="328" priority="15" operator="greaterThan">
      <formula>150</formula>
    </cfRule>
    <cfRule type="cellIs" dxfId="327" priority="16" operator="greaterThan">
      <formula>150</formula>
    </cfRule>
  </conditionalFormatting>
  <conditionalFormatting sqref="AS44">
    <cfRule type="cellIs" dxfId="326" priority="11" operator="equal">
      <formula>"I"</formula>
    </cfRule>
    <cfRule type="cellIs" dxfId="325" priority="12" operator="greaterThan">
      <formula>150</formula>
    </cfRule>
    <cfRule type="cellIs" dxfId="324" priority="13" operator="greaterThan">
      <formula>150</formula>
    </cfRule>
  </conditionalFormatting>
  <conditionalFormatting sqref="AU44">
    <cfRule type="containsText" dxfId="323" priority="32" operator="containsText" text="Corecion urgente">
      <formula>NOT(ISERROR(SEARCH("Corecion urgente",AU44)))</formula>
    </cfRule>
    <cfRule type="containsText" dxfId="322" priority="33" operator="containsText" text="No reqiere intervevir">
      <formula>NOT(ISERROR(SEARCH("No reqiere intervevir",AU44)))</formula>
    </cfRule>
    <cfRule type="containsText" dxfId="321" priority="34" operator="containsText" text="Mejorar control existente">
      <formula>NOT(ISERROR(SEARCH("Mejorar control existente",AU44)))</formula>
    </cfRule>
    <cfRule type="containsText" dxfId="320" priority="35" operator="containsText" text="Adoptar medidas de control">
      <formula>NOT(ISERROR(SEARCH("Adoptar medidas de control",AU44)))</formula>
    </cfRule>
    <cfRule type="containsText" dxfId="319" priority="36" operator="containsText" text="Correccion urgente">
      <formula>NOT(ISERROR(SEARCH("Correccion urgente",AU44)))</formula>
    </cfRule>
  </conditionalFormatting>
  <conditionalFormatting sqref="AS44">
    <cfRule type="containsText" dxfId="318" priority="6" operator="containsText" text="IV">
      <formula>NOT(ISERROR(SEARCH("IV",AS44)))</formula>
    </cfRule>
    <cfRule type="containsText" dxfId="317" priority="7" operator="containsText" text="III">
      <formula>NOT(ISERROR(SEARCH("III",AS44)))</formula>
    </cfRule>
    <cfRule type="containsText" dxfId="316" priority="8" operator="containsText" text="II">
      <formula>NOT(ISERROR(SEARCH("II",AS44)))</formula>
    </cfRule>
    <cfRule type="containsText" dxfId="315" priority="9" operator="containsText" text="II">
      <formula>NOT(ISERROR(SEARCH("II",AS44)))</formula>
    </cfRule>
    <cfRule type="containsText" dxfId="314" priority="10" operator="containsText" text="I">
      <formula>NOT(ISERROR(SEARCH("I",AS44)))</formula>
    </cfRule>
    <cfRule type="containsText" dxfId="313" priority="26" stopIfTrue="1" operator="containsText" text="III">
      <formula>NOT(ISERROR(SEARCH("III",AS44)))</formula>
    </cfRule>
    <cfRule type="containsText" dxfId="312" priority="27" operator="containsText" text="II">
      <formula>NOT(ISERROR(SEARCH("II",AS44)))</formula>
    </cfRule>
    <cfRule type="containsText" dxfId="311" priority="28" operator="containsText" text="IV">
      <formula>NOT(ISERROR(SEARCH("IV",AS44)))</formula>
    </cfRule>
    <cfRule type="containsText" dxfId="310" priority="29" operator="containsText" text="III">
      <formula>NOT(ISERROR(SEARCH("III",AS44)))</formula>
    </cfRule>
    <cfRule type="containsText" dxfId="309" priority="30" operator="containsText" text="III">
      <formula>NOT(ISERROR(SEARCH("III",AS44)))</formula>
    </cfRule>
    <cfRule type="containsText" dxfId="308" priority="31" operator="containsText" text="I">
      <formula>NOT(ISERROR(SEARCH("I",AS44)))</formula>
    </cfRule>
  </conditionalFormatting>
  <conditionalFormatting sqref="AP44">
    <cfRule type="containsText" dxfId="307" priority="1" operator="containsText" text="Muy Alto">
      <formula>NOT(ISERROR(SEARCH("Muy Alto",AP44)))</formula>
    </cfRule>
    <cfRule type="containsText" dxfId="306" priority="2" operator="containsText" text="Bajo">
      <formula>NOT(ISERROR(SEARCH("Bajo",AP44)))</formula>
    </cfRule>
    <cfRule type="containsText" dxfId="305" priority="3" operator="containsText" text="Medio">
      <formula>NOT(ISERROR(SEARCH("Medio",AP44)))</formula>
    </cfRule>
    <cfRule type="containsText" dxfId="304" priority="4" operator="containsText" text="Alto">
      <formula>NOT(ISERROR(SEARCH("Alto",AP44)))</formula>
    </cfRule>
    <cfRule type="containsText" dxfId="303" priority="5" operator="containsText" text="Muy Alto">
      <formula>NOT(ISERROR(SEARCH("Muy Alto",AP44)))</formula>
    </cfRule>
  </conditionalFormatting>
  <dataValidations count="23">
    <dataValidation type="list" allowBlank="1" showInputMessage="1" showErrorMessage="1" sqref="D41 D25" xr:uid="{6921BC08-FE64-4DB4-8813-2790AB5ED5B1}">
      <formula1>$D$822:$D$823</formula1>
    </dataValidation>
    <dataValidation type="list" allowBlank="1" showInputMessage="1" showErrorMessage="1" sqref="M30 M45" xr:uid="{6B3F0DEE-8564-4A6C-A726-71B44B03E3FF}">
      <formula1>$M$878:$M$889</formula1>
    </dataValidation>
    <dataValidation type="list" allowBlank="1" showInputMessage="1" showErrorMessage="1" sqref="M14:M17 M36:M38 M31:M33 M19:M22" xr:uid="{62FEA0FA-CFCB-4254-BA41-4CB54D9169C0}">
      <formula1>$M$827:$M$838</formula1>
    </dataValidation>
    <dataValidation type="list" allowBlank="1" showInputMessage="1" showErrorMessage="1" sqref="Q19:Q30 AM19:AM30 Q14:Q17 AM14:AM17 AM33 Q33 Q41:Q48 AM41:AM48" xr:uid="{DA5B508C-45CA-4106-8DD7-F67D1FAD8A4B}">
      <formula1>$Q$827:$Q$830</formula1>
    </dataValidation>
    <dataValidation type="list" allowBlank="1" showInputMessage="1" showErrorMessage="1" sqref="R19:R30 AN19:AN30 R14:R17 AN14:AN17 AN33 R33 R41:R48 AN41:AN48" xr:uid="{68376EDD-2F65-4381-96FA-E74E8A593196}">
      <formula1>$R$827:$R$830</formula1>
    </dataValidation>
    <dataValidation type="list" allowBlank="1" showInputMessage="1" showErrorMessage="1" sqref="S19:S30 AO19:AO30 S14:S17 AO14:AO17 AO33 S33 S41:S48 AO41:AO48" xr:uid="{11125A0B-D416-4AFE-919F-FAF9254592B5}">
      <formula1>$S$827:$S$830</formula1>
    </dataValidation>
    <dataValidation type="list" allowBlank="1" showInputMessage="1" showErrorMessage="1" sqref="F45 F30 F14:F16 F19:F23" xr:uid="{3BC1D9A2-DFE5-466B-96A8-D822CDCACD52}">
      <formula1>$F$827:$F$872</formula1>
    </dataValidation>
    <dataValidation type="list" allowBlank="1" showInputMessage="1" showErrorMessage="1" sqref="D30:D40 D45:D48 D14:D24" xr:uid="{738265D9-2791-4A2F-B6D1-1984C9A46942}">
      <formula1>$D$827:$D$828</formula1>
    </dataValidation>
    <dataValidation type="list" allowBlank="1" showInputMessage="1" showErrorMessage="1" sqref="E33 E19:E28 E14:E17 E30 E41:E43 E45" xr:uid="{2B08E434-C463-484D-92F6-5818A9DC6ACD}">
      <formula1>$E$827:$E$832</formula1>
    </dataValidation>
    <dataValidation type="list" allowBlank="1" showInputMessage="1" showErrorMessage="1" sqref="M39:M42 M47:M48 N48:O48 M23:M26" xr:uid="{2B3D6BB8-C4C3-4F9B-A2FD-FC57E5D0468C}">
      <formula1>$M$823:$M$834</formula1>
    </dataValidation>
    <dataValidation type="list" allowBlank="1" showInputMessage="1" showErrorMessage="1" sqref="F47:F48 F41:F42 F24:F26" xr:uid="{ECA36AC0-9883-4B42-8C02-7E29A52C54FB}">
      <formula1>$F$823:$F$868</formula1>
    </dataValidation>
    <dataValidation type="list" allowBlank="1" showInputMessage="1" showErrorMessage="1" sqref="M27:M28 M43" xr:uid="{9B420CA5-EAF5-46D2-ABBF-6CC722D2E79F}">
      <formula1>$M$822:$M$833</formula1>
    </dataValidation>
    <dataValidation type="list" allowBlank="1" showInputMessage="1" showErrorMessage="1" sqref="F27:F28 F43" xr:uid="{EEF1CDBC-6D43-4C81-8BBC-56BFE051D2CE}">
      <formula1>$F$822:$F$867</formula1>
    </dataValidation>
    <dataValidation type="list" allowBlank="1" showInputMessage="1" showErrorMessage="1" sqref="E29 E46 E44" xr:uid="{26140A56-2FD7-40BC-B098-AFBCE2E9F6AD}">
      <formula1>$E$842:$E$848</formula1>
    </dataValidation>
    <dataValidation type="list" allowBlank="1" showInputMessage="1" showErrorMessage="1" sqref="D29 D44" xr:uid="{75E928B0-7A1C-4BDD-9C87-51ECCB042DD8}">
      <formula1>$D$842:$D$843</formula1>
    </dataValidation>
    <dataValidation type="list" allowBlank="1" showInputMessage="1" showErrorMessage="1" sqref="F29 F46 F44" xr:uid="{8A87030B-777B-4DD9-9871-3AEA06C244CF}">
      <formula1>$F$842:$F$887</formula1>
    </dataValidation>
    <dataValidation type="list" allowBlank="1" showInputMessage="1" showErrorMessage="1" sqref="M44 M29 M46" xr:uid="{A66B38E0-2510-422C-8A4D-4F65C1F90F72}">
      <formula1>$M$842:$M$853</formula1>
    </dataValidation>
    <dataValidation type="list" allowBlank="1" showInputMessage="1" showErrorMessage="1" sqref="AM34:AM40 Q34:Q40 AM18 Q31:Q32 AM31:AM32 Q18" xr:uid="{EFC0F64D-AE06-4454-B4C8-F7ACDE2F6986}">
      <formula1>$Q$828:$Q$831</formula1>
    </dataValidation>
    <dataValidation type="list" allowBlank="1" showInputMessage="1" showErrorMessage="1" sqref="AN34:AN40 R34:R40 AN18 R31:R32 AN31:AN32 R18" xr:uid="{DE6B46DE-6837-4645-9B05-BF50615EE2C7}">
      <formula1>$R$828:$R$831</formula1>
    </dataValidation>
    <dataValidation type="list" allowBlank="1" showInputMessage="1" showErrorMessage="1" sqref="AO34:AO40 S34:S40 AO18 S31:S32 AO31:AO32 S18" xr:uid="{FBAF461C-232E-4CE9-8B30-5FE0FE5CE965}">
      <formula1>$S$828:$S$831</formula1>
    </dataValidation>
    <dataValidation type="list" allowBlank="1" showInputMessage="1" showErrorMessage="1" sqref="M18 M34:M35" xr:uid="{0098B656-671B-4E16-B12E-93D28EA77D19}">
      <formula1>$M$791:$M$802</formula1>
    </dataValidation>
    <dataValidation type="list" allowBlank="1" showInputMessage="1" showErrorMessage="1" sqref="F18 F34:F40 F31:F32" xr:uid="{149C3126-4A5D-40F1-93DE-532C80817748}">
      <formula1>$F$791:$F$836</formula1>
    </dataValidation>
    <dataValidation type="list" allowBlank="1" showInputMessage="1" showErrorMessage="1" sqref="E18 E34:E40 E31:E32" xr:uid="{282D68E8-66E8-4667-B945-2FE4E6D74B91}">
      <formula1>$E$791:$E$796</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9393" r:id="rId3" name="Check Box 1">
              <controlPr defaultSize="0" autoFill="0" autoLine="0" autoPict="0">
                <anchor moveWithCells="1" sizeWithCells="1">
                  <from>
                    <xdr:col>32</xdr:col>
                    <xdr:colOff>152400</xdr:colOff>
                    <xdr:row>13</xdr:row>
                    <xdr:rowOff>628650</xdr:rowOff>
                  </from>
                  <to>
                    <xdr:col>33</xdr:col>
                    <xdr:colOff>209550</xdr:colOff>
                    <xdr:row>13</xdr:row>
                    <xdr:rowOff>1171575</xdr:rowOff>
                  </to>
                </anchor>
              </controlPr>
            </control>
          </mc:Choice>
        </mc:AlternateContent>
        <mc:AlternateContent xmlns:mc="http://schemas.openxmlformats.org/markup-compatibility/2006">
          <mc:Choice Requires="x14">
            <control shapeId="59394" r:id="rId4" name="Check Box 2">
              <controlPr defaultSize="0" autoFill="0" autoLine="0" autoPict="0">
                <anchor moveWithCells="1" sizeWithCells="1">
                  <from>
                    <xdr:col>32</xdr:col>
                    <xdr:colOff>133350</xdr:colOff>
                    <xdr:row>13</xdr:row>
                    <xdr:rowOff>1504950</xdr:rowOff>
                  </from>
                  <to>
                    <xdr:col>33</xdr:col>
                    <xdr:colOff>190500</xdr:colOff>
                    <xdr:row>13</xdr:row>
                    <xdr:rowOff>2038350</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sizeWithCells="1">
                  <from>
                    <xdr:col>32</xdr:col>
                    <xdr:colOff>152400</xdr:colOff>
                    <xdr:row>13</xdr:row>
                    <xdr:rowOff>2371725</xdr:rowOff>
                  </from>
                  <to>
                    <xdr:col>33</xdr:col>
                    <xdr:colOff>209550</xdr:colOff>
                    <xdr:row>13</xdr:row>
                    <xdr:rowOff>2895600</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sizeWithCells="1">
                  <from>
                    <xdr:col>32</xdr:col>
                    <xdr:colOff>142875</xdr:colOff>
                    <xdr:row>14</xdr:row>
                    <xdr:rowOff>295275</xdr:rowOff>
                  </from>
                  <to>
                    <xdr:col>33</xdr:col>
                    <xdr:colOff>200025</xdr:colOff>
                    <xdr:row>14</xdr:row>
                    <xdr:rowOff>838200</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sizeWithCells="1">
                  <from>
                    <xdr:col>32</xdr:col>
                    <xdr:colOff>142875</xdr:colOff>
                    <xdr:row>14</xdr:row>
                    <xdr:rowOff>971550</xdr:rowOff>
                  </from>
                  <to>
                    <xdr:col>33</xdr:col>
                    <xdr:colOff>200025</xdr:colOff>
                    <xdr:row>14</xdr:row>
                    <xdr:rowOff>1504950</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sizeWithCells="1">
                  <from>
                    <xdr:col>32</xdr:col>
                    <xdr:colOff>152400</xdr:colOff>
                    <xdr:row>14</xdr:row>
                    <xdr:rowOff>1838325</xdr:rowOff>
                  </from>
                  <to>
                    <xdr:col>33</xdr:col>
                    <xdr:colOff>209550</xdr:colOff>
                    <xdr:row>14</xdr:row>
                    <xdr:rowOff>2095500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sizeWithCells="1">
                  <from>
                    <xdr:col>32</xdr:col>
                    <xdr:colOff>133350</xdr:colOff>
                    <xdr:row>15</xdr:row>
                    <xdr:rowOff>9525</xdr:rowOff>
                  </from>
                  <to>
                    <xdr:col>33</xdr:col>
                    <xdr:colOff>190500</xdr:colOff>
                    <xdr:row>15</xdr:row>
                    <xdr:rowOff>9525</xdr:rowOff>
                  </to>
                </anchor>
              </controlPr>
            </control>
          </mc:Choice>
        </mc:AlternateContent>
        <mc:AlternateContent xmlns:mc="http://schemas.openxmlformats.org/markup-compatibility/2006">
          <mc:Choice Requires="x14">
            <control shapeId="59400" r:id="rId10" name="Check Box 8">
              <controlPr defaultSize="0" autoFill="0" autoLine="0" autoPict="0">
                <anchor moveWithCells="1" sizeWithCells="1">
                  <from>
                    <xdr:col>32</xdr:col>
                    <xdr:colOff>104775</xdr:colOff>
                    <xdr:row>15</xdr:row>
                    <xdr:rowOff>0</xdr:rowOff>
                  </from>
                  <to>
                    <xdr:col>33</xdr:col>
                    <xdr:colOff>161925</xdr:colOff>
                    <xdr:row>15</xdr:row>
                    <xdr:rowOff>0</xdr:rowOff>
                  </to>
                </anchor>
              </controlPr>
            </control>
          </mc:Choice>
        </mc:AlternateContent>
        <mc:AlternateContent xmlns:mc="http://schemas.openxmlformats.org/markup-compatibility/2006">
          <mc:Choice Requires="x14">
            <control shapeId="59401" r:id="rId11" name="Check Box 9">
              <controlPr defaultSize="0" autoFill="0" autoLine="0" autoPict="0">
                <anchor moveWithCells="1" sizeWithCells="1">
                  <from>
                    <xdr:col>32</xdr:col>
                    <xdr:colOff>152400</xdr:colOff>
                    <xdr:row>15</xdr:row>
                    <xdr:rowOff>790575</xdr:rowOff>
                  </from>
                  <to>
                    <xdr:col>33</xdr:col>
                    <xdr:colOff>209550</xdr:colOff>
                    <xdr:row>15</xdr:row>
                    <xdr:rowOff>1047750</xdr:rowOff>
                  </to>
                </anchor>
              </controlPr>
            </control>
          </mc:Choice>
        </mc:AlternateContent>
        <mc:AlternateContent xmlns:mc="http://schemas.openxmlformats.org/markup-compatibility/2006">
          <mc:Choice Requires="x14">
            <control shapeId="59402" r:id="rId12" name="Check Box 10">
              <controlPr defaultSize="0" autoFill="0" autoLine="0" autoPict="0">
                <anchor moveWithCells="1" sizeWithCells="1">
                  <from>
                    <xdr:col>32</xdr:col>
                    <xdr:colOff>142875</xdr:colOff>
                    <xdr:row>15</xdr:row>
                    <xdr:rowOff>1781175</xdr:rowOff>
                  </from>
                  <to>
                    <xdr:col>33</xdr:col>
                    <xdr:colOff>200025</xdr:colOff>
                    <xdr:row>15</xdr:row>
                    <xdr:rowOff>2038350</xdr:rowOff>
                  </to>
                </anchor>
              </controlPr>
            </control>
          </mc:Choice>
        </mc:AlternateContent>
        <mc:AlternateContent xmlns:mc="http://schemas.openxmlformats.org/markup-compatibility/2006">
          <mc:Choice Requires="x14">
            <control shapeId="59403" r:id="rId13" name="Check Box 11">
              <controlPr defaultSize="0" autoFill="0" autoLine="0" autoPict="0">
                <anchor moveWithCells="1" sizeWithCells="1">
                  <from>
                    <xdr:col>32</xdr:col>
                    <xdr:colOff>142875</xdr:colOff>
                    <xdr:row>19</xdr:row>
                    <xdr:rowOff>781050</xdr:rowOff>
                  </from>
                  <to>
                    <xdr:col>33</xdr:col>
                    <xdr:colOff>200025</xdr:colOff>
                    <xdr:row>19</xdr:row>
                    <xdr:rowOff>1028700</xdr:rowOff>
                  </to>
                </anchor>
              </controlPr>
            </control>
          </mc:Choice>
        </mc:AlternateContent>
        <mc:AlternateContent xmlns:mc="http://schemas.openxmlformats.org/markup-compatibility/2006">
          <mc:Choice Requires="x14">
            <control shapeId="59404" r:id="rId14" name="Check Box 12">
              <controlPr defaultSize="0" autoFill="0" autoLine="0" autoPict="0">
                <anchor moveWithCells="1" sizeWithCells="1">
                  <from>
                    <xdr:col>32</xdr:col>
                    <xdr:colOff>133350</xdr:colOff>
                    <xdr:row>19</xdr:row>
                    <xdr:rowOff>1714500</xdr:rowOff>
                  </from>
                  <to>
                    <xdr:col>33</xdr:col>
                    <xdr:colOff>190500</xdr:colOff>
                    <xdr:row>19</xdr:row>
                    <xdr:rowOff>1962150</xdr:rowOff>
                  </to>
                </anchor>
              </controlPr>
            </control>
          </mc:Choice>
        </mc:AlternateContent>
        <mc:AlternateContent xmlns:mc="http://schemas.openxmlformats.org/markup-compatibility/2006">
          <mc:Choice Requires="x14">
            <control shapeId="59405" r:id="rId15" name="Check Box 13">
              <controlPr defaultSize="0" autoFill="0" autoLine="0" autoPict="0">
                <anchor moveWithCells="1" sizeWithCells="1">
                  <from>
                    <xdr:col>32</xdr:col>
                    <xdr:colOff>142875</xdr:colOff>
                    <xdr:row>19</xdr:row>
                    <xdr:rowOff>2514600</xdr:rowOff>
                  </from>
                  <to>
                    <xdr:col>33</xdr:col>
                    <xdr:colOff>200025</xdr:colOff>
                    <xdr:row>19</xdr:row>
                    <xdr:rowOff>2762250</xdr:rowOff>
                  </to>
                </anchor>
              </controlPr>
            </control>
          </mc:Choice>
        </mc:AlternateContent>
        <mc:AlternateContent xmlns:mc="http://schemas.openxmlformats.org/markup-compatibility/2006">
          <mc:Choice Requires="x14">
            <control shapeId="59406" r:id="rId16" name="Check Box 14">
              <controlPr defaultSize="0" autoFill="0" autoLine="0" autoPict="0">
                <anchor moveWithCells="1" sizeWithCells="1">
                  <from>
                    <xdr:col>32</xdr:col>
                    <xdr:colOff>152400</xdr:colOff>
                    <xdr:row>21</xdr:row>
                    <xdr:rowOff>2762250</xdr:rowOff>
                  </from>
                  <to>
                    <xdr:col>33</xdr:col>
                    <xdr:colOff>209550</xdr:colOff>
                    <xdr:row>21</xdr:row>
                    <xdr:rowOff>3000375</xdr:rowOff>
                  </to>
                </anchor>
              </controlPr>
            </control>
          </mc:Choice>
        </mc:AlternateContent>
        <mc:AlternateContent xmlns:mc="http://schemas.openxmlformats.org/markup-compatibility/2006">
          <mc:Choice Requires="x14">
            <control shapeId="59407" r:id="rId17" name="Check Box 15">
              <controlPr defaultSize="0" autoFill="0" autoLine="0" autoPict="0">
                <anchor moveWithCells="1" sizeWithCells="1">
                  <from>
                    <xdr:col>32</xdr:col>
                    <xdr:colOff>152400</xdr:colOff>
                    <xdr:row>21</xdr:row>
                    <xdr:rowOff>1914525</xdr:rowOff>
                  </from>
                  <to>
                    <xdr:col>33</xdr:col>
                    <xdr:colOff>209550</xdr:colOff>
                    <xdr:row>21</xdr:row>
                    <xdr:rowOff>2171700</xdr:rowOff>
                  </to>
                </anchor>
              </controlPr>
            </control>
          </mc:Choice>
        </mc:AlternateContent>
        <mc:AlternateContent xmlns:mc="http://schemas.openxmlformats.org/markup-compatibility/2006">
          <mc:Choice Requires="x14">
            <control shapeId="59408" r:id="rId18" name="Check Box 16">
              <controlPr defaultSize="0" autoFill="0" autoLine="0" autoPict="0">
                <anchor moveWithCells="1" sizeWithCells="1">
                  <from>
                    <xdr:col>32</xdr:col>
                    <xdr:colOff>142875</xdr:colOff>
                    <xdr:row>21</xdr:row>
                    <xdr:rowOff>981075</xdr:rowOff>
                  </from>
                  <to>
                    <xdr:col>33</xdr:col>
                    <xdr:colOff>200025</xdr:colOff>
                    <xdr:row>21</xdr:row>
                    <xdr:rowOff>1238250</xdr:rowOff>
                  </to>
                </anchor>
              </controlPr>
            </control>
          </mc:Choice>
        </mc:AlternateContent>
        <mc:AlternateContent xmlns:mc="http://schemas.openxmlformats.org/markup-compatibility/2006">
          <mc:Choice Requires="x14">
            <control shapeId="59409" r:id="rId19" name="Check Box 17">
              <controlPr defaultSize="0" autoFill="0" autoLine="0" autoPict="0">
                <anchor moveWithCells="1" sizeWithCells="1">
                  <from>
                    <xdr:col>32</xdr:col>
                    <xdr:colOff>161925</xdr:colOff>
                    <xdr:row>22</xdr:row>
                    <xdr:rowOff>790575</xdr:rowOff>
                  </from>
                  <to>
                    <xdr:col>33</xdr:col>
                    <xdr:colOff>219075</xdr:colOff>
                    <xdr:row>22</xdr:row>
                    <xdr:rowOff>1038225</xdr:rowOff>
                  </to>
                </anchor>
              </controlPr>
            </control>
          </mc:Choice>
        </mc:AlternateContent>
        <mc:AlternateContent xmlns:mc="http://schemas.openxmlformats.org/markup-compatibility/2006">
          <mc:Choice Requires="x14">
            <control shapeId="59410" r:id="rId20" name="Check Box 18">
              <controlPr defaultSize="0" autoFill="0" autoLine="0" autoPict="0">
                <anchor moveWithCells="1" sizeWithCells="1">
                  <from>
                    <xdr:col>32</xdr:col>
                    <xdr:colOff>133350</xdr:colOff>
                    <xdr:row>29</xdr:row>
                    <xdr:rowOff>0</xdr:rowOff>
                  </from>
                  <to>
                    <xdr:col>33</xdr:col>
                    <xdr:colOff>190500</xdr:colOff>
                    <xdr:row>29</xdr:row>
                    <xdr:rowOff>0</xdr:rowOff>
                  </to>
                </anchor>
              </controlPr>
            </control>
          </mc:Choice>
        </mc:AlternateContent>
        <mc:AlternateContent xmlns:mc="http://schemas.openxmlformats.org/markup-compatibility/2006">
          <mc:Choice Requires="x14">
            <control shapeId="59411" r:id="rId21" name="Check Box 19">
              <controlPr defaultSize="0" autoFill="0" autoLine="0" autoPict="0">
                <anchor moveWithCells="1" sizeWithCells="1">
                  <from>
                    <xdr:col>32</xdr:col>
                    <xdr:colOff>133350</xdr:colOff>
                    <xdr:row>30</xdr:row>
                    <xdr:rowOff>876300</xdr:rowOff>
                  </from>
                  <to>
                    <xdr:col>33</xdr:col>
                    <xdr:colOff>190500</xdr:colOff>
                    <xdr:row>30</xdr:row>
                    <xdr:rowOff>1400175</xdr:rowOff>
                  </to>
                </anchor>
              </controlPr>
            </control>
          </mc:Choice>
        </mc:AlternateContent>
        <mc:AlternateContent xmlns:mc="http://schemas.openxmlformats.org/markup-compatibility/2006">
          <mc:Choice Requires="x14">
            <control shapeId="59412" r:id="rId22" name="Check Box 20">
              <controlPr defaultSize="0" autoFill="0" autoLine="0" autoPict="0">
                <anchor moveWithCells="1" sizeWithCells="1">
                  <from>
                    <xdr:col>32</xdr:col>
                    <xdr:colOff>152400</xdr:colOff>
                    <xdr:row>30</xdr:row>
                    <xdr:rowOff>1733550</xdr:rowOff>
                  </from>
                  <to>
                    <xdr:col>33</xdr:col>
                    <xdr:colOff>209550</xdr:colOff>
                    <xdr:row>30</xdr:row>
                    <xdr:rowOff>2276475</xdr:rowOff>
                  </to>
                </anchor>
              </controlPr>
            </control>
          </mc:Choice>
        </mc:AlternateContent>
        <mc:AlternateContent xmlns:mc="http://schemas.openxmlformats.org/markup-compatibility/2006">
          <mc:Choice Requires="x14">
            <control shapeId="59413" r:id="rId23" name="Check Box 21">
              <controlPr defaultSize="0" autoFill="0" autoLine="0" autoPict="0">
                <anchor moveWithCells="1" sizeWithCells="1">
                  <from>
                    <xdr:col>32</xdr:col>
                    <xdr:colOff>133350</xdr:colOff>
                    <xdr:row>30</xdr:row>
                    <xdr:rowOff>2647950</xdr:rowOff>
                  </from>
                  <to>
                    <xdr:col>33</xdr:col>
                    <xdr:colOff>190500</xdr:colOff>
                    <xdr:row>30</xdr:row>
                    <xdr:rowOff>3190875</xdr:rowOff>
                  </to>
                </anchor>
              </controlPr>
            </control>
          </mc:Choice>
        </mc:AlternateContent>
        <mc:AlternateContent xmlns:mc="http://schemas.openxmlformats.org/markup-compatibility/2006">
          <mc:Choice Requires="x14">
            <control shapeId="59414" r:id="rId24" name="Check Box 22">
              <controlPr defaultSize="0" autoFill="0" autoLine="0" autoPict="0">
                <anchor moveWithCells="1" sizeWithCells="1">
                  <from>
                    <xdr:col>32</xdr:col>
                    <xdr:colOff>161925</xdr:colOff>
                    <xdr:row>30</xdr:row>
                    <xdr:rowOff>3324225</xdr:rowOff>
                  </from>
                  <to>
                    <xdr:col>33</xdr:col>
                    <xdr:colOff>219075</xdr:colOff>
                    <xdr:row>30</xdr:row>
                    <xdr:rowOff>4257675</xdr:rowOff>
                  </to>
                </anchor>
              </controlPr>
            </control>
          </mc:Choice>
        </mc:AlternateContent>
        <mc:AlternateContent xmlns:mc="http://schemas.openxmlformats.org/markup-compatibility/2006">
          <mc:Choice Requires="x14">
            <control shapeId="59415" r:id="rId25" name="Check Box 23">
              <controlPr defaultSize="0" autoFill="0" autoLine="0" autoPict="0">
                <anchor moveWithCells="1" sizeWithCells="1">
                  <from>
                    <xdr:col>32</xdr:col>
                    <xdr:colOff>142875</xdr:colOff>
                    <xdr:row>36</xdr:row>
                    <xdr:rowOff>1905000</xdr:rowOff>
                  </from>
                  <to>
                    <xdr:col>33</xdr:col>
                    <xdr:colOff>200025</xdr:colOff>
                    <xdr:row>36</xdr:row>
                    <xdr:rowOff>2257425</xdr:rowOff>
                  </to>
                </anchor>
              </controlPr>
            </control>
          </mc:Choice>
        </mc:AlternateContent>
        <mc:AlternateContent xmlns:mc="http://schemas.openxmlformats.org/markup-compatibility/2006">
          <mc:Choice Requires="x14">
            <control shapeId="59416" r:id="rId26" name="Check Box 24">
              <controlPr defaultSize="0" autoFill="0" autoLine="0" autoPict="0">
                <anchor moveWithCells="1" sizeWithCells="1">
                  <from>
                    <xdr:col>32</xdr:col>
                    <xdr:colOff>133350</xdr:colOff>
                    <xdr:row>36</xdr:row>
                    <xdr:rowOff>190500</xdr:rowOff>
                  </from>
                  <to>
                    <xdr:col>33</xdr:col>
                    <xdr:colOff>190500</xdr:colOff>
                    <xdr:row>36</xdr:row>
                    <xdr:rowOff>438150</xdr:rowOff>
                  </to>
                </anchor>
              </controlPr>
            </control>
          </mc:Choice>
        </mc:AlternateContent>
        <mc:AlternateContent xmlns:mc="http://schemas.openxmlformats.org/markup-compatibility/2006">
          <mc:Choice Requires="x14">
            <control shapeId="59417" r:id="rId27" name="Check Box 25">
              <controlPr defaultSize="0" autoFill="0" autoLine="0" autoPict="0">
                <anchor moveWithCells="1" sizeWithCells="1">
                  <from>
                    <xdr:col>32</xdr:col>
                    <xdr:colOff>123825</xdr:colOff>
                    <xdr:row>36</xdr:row>
                    <xdr:rowOff>1171575</xdr:rowOff>
                  </from>
                  <to>
                    <xdr:col>33</xdr:col>
                    <xdr:colOff>180975</xdr:colOff>
                    <xdr:row>36</xdr:row>
                    <xdr:rowOff>1419225</xdr:rowOff>
                  </to>
                </anchor>
              </controlPr>
            </control>
          </mc:Choice>
        </mc:AlternateContent>
        <mc:AlternateContent xmlns:mc="http://schemas.openxmlformats.org/markup-compatibility/2006">
          <mc:Choice Requires="x14">
            <control shapeId="59418" r:id="rId28" name="Check Box 26">
              <controlPr defaultSize="0" autoFill="0" autoLine="0" autoPict="0">
                <anchor moveWithCells="1" sizeWithCells="1">
                  <from>
                    <xdr:col>32</xdr:col>
                    <xdr:colOff>133350</xdr:colOff>
                    <xdr:row>37</xdr:row>
                    <xdr:rowOff>533400</xdr:rowOff>
                  </from>
                  <to>
                    <xdr:col>33</xdr:col>
                    <xdr:colOff>190500</xdr:colOff>
                    <xdr:row>37</xdr:row>
                    <xdr:rowOff>752475</xdr:rowOff>
                  </to>
                </anchor>
              </controlPr>
            </control>
          </mc:Choice>
        </mc:AlternateContent>
        <mc:AlternateContent xmlns:mc="http://schemas.openxmlformats.org/markup-compatibility/2006">
          <mc:Choice Requires="x14">
            <control shapeId="59419" r:id="rId29" name="Check Box 27">
              <controlPr defaultSize="0" autoFill="0" autoLine="0" autoPict="0">
                <anchor moveWithCells="1" sizeWithCells="1">
                  <from>
                    <xdr:col>32</xdr:col>
                    <xdr:colOff>133350</xdr:colOff>
                    <xdr:row>37</xdr:row>
                    <xdr:rowOff>1409700</xdr:rowOff>
                  </from>
                  <to>
                    <xdr:col>33</xdr:col>
                    <xdr:colOff>190500</xdr:colOff>
                    <xdr:row>37</xdr:row>
                    <xdr:rowOff>1628775</xdr:rowOff>
                  </to>
                </anchor>
              </controlPr>
            </control>
          </mc:Choice>
        </mc:AlternateContent>
        <mc:AlternateContent xmlns:mc="http://schemas.openxmlformats.org/markup-compatibility/2006">
          <mc:Choice Requires="x14">
            <control shapeId="59420" r:id="rId30" name="Check Box 28">
              <controlPr defaultSize="0" autoFill="0" autoLine="0" autoPict="0">
                <anchor moveWithCells="1" sizeWithCells="1">
                  <from>
                    <xdr:col>32</xdr:col>
                    <xdr:colOff>161925</xdr:colOff>
                    <xdr:row>39</xdr:row>
                    <xdr:rowOff>1752600</xdr:rowOff>
                  </from>
                  <to>
                    <xdr:col>33</xdr:col>
                    <xdr:colOff>219075</xdr:colOff>
                    <xdr:row>39</xdr:row>
                    <xdr:rowOff>2000250</xdr:rowOff>
                  </to>
                </anchor>
              </controlPr>
            </control>
          </mc:Choice>
        </mc:AlternateContent>
        <mc:AlternateContent xmlns:mc="http://schemas.openxmlformats.org/markup-compatibility/2006">
          <mc:Choice Requires="x14">
            <control shapeId="59421" r:id="rId31" name="Check Box 29">
              <controlPr defaultSize="0" autoFill="0" autoLine="0" autoPict="0">
                <anchor moveWithCells="1" sizeWithCells="1">
                  <from>
                    <xdr:col>32</xdr:col>
                    <xdr:colOff>123825</xdr:colOff>
                    <xdr:row>38</xdr:row>
                    <xdr:rowOff>914400</xdr:rowOff>
                  </from>
                  <to>
                    <xdr:col>33</xdr:col>
                    <xdr:colOff>180975</xdr:colOff>
                    <xdr:row>38</xdr:row>
                    <xdr:rowOff>1162050</xdr:rowOff>
                  </to>
                </anchor>
              </controlPr>
            </control>
          </mc:Choice>
        </mc:AlternateContent>
        <mc:AlternateContent xmlns:mc="http://schemas.openxmlformats.org/markup-compatibility/2006">
          <mc:Choice Requires="x14">
            <control shapeId="59422" r:id="rId32" name="Check Box 30">
              <controlPr defaultSize="0" autoFill="0" autoLine="0" autoPict="0">
                <anchor moveWithCells="1" sizeWithCells="1">
                  <from>
                    <xdr:col>32</xdr:col>
                    <xdr:colOff>133350</xdr:colOff>
                    <xdr:row>23</xdr:row>
                    <xdr:rowOff>1571625</xdr:rowOff>
                  </from>
                  <to>
                    <xdr:col>33</xdr:col>
                    <xdr:colOff>190500</xdr:colOff>
                    <xdr:row>23</xdr:row>
                    <xdr:rowOff>1809750</xdr:rowOff>
                  </to>
                </anchor>
              </controlPr>
            </control>
          </mc:Choice>
        </mc:AlternateContent>
        <mc:AlternateContent xmlns:mc="http://schemas.openxmlformats.org/markup-compatibility/2006">
          <mc:Choice Requires="x14">
            <control shapeId="59423" r:id="rId33" name="Check Box 31">
              <controlPr defaultSize="0" autoFill="0" autoLine="0" autoPict="0">
                <anchor moveWithCells="1" sizeWithCells="1">
                  <from>
                    <xdr:col>32</xdr:col>
                    <xdr:colOff>133350</xdr:colOff>
                    <xdr:row>46</xdr:row>
                    <xdr:rowOff>1104900</xdr:rowOff>
                  </from>
                  <to>
                    <xdr:col>33</xdr:col>
                    <xdr:colOff>190500</xdr:colOff>
                    <xdr:row>46</xdr:row>
                    <xdr:rowOff>1352550</xdr:rowOff>
                  </to>
                </anchor>
              </controlPr>
            </control>
          </mc:Choice>
        </mc:AlternateContent>
        <mc:AlternateContent xmlns:mc="http://schemas.openxmlformats.org/markup-compatibility/2006">
          <mc:Choice Requires="x14">
            <control shapeId="59424" r:id="rId34" name="Check Box 32">
              <controlPr defaultSize="0" autoFill="0" autoLine="0" autoPict="0">
                <anchor moveWithCells="1" sizeWithCells="1">
                  <from>
                    <xdr:col>32</xdr:col>
                    <xdr:colOff>133350</xdr:colOff>
                    <xdr:row>45</xdr:row>
                    <xdr:rowOff>733425</xdr:rowOff>
                  </from>
                  <to>
                    <xdr:col>33</xdr:col>
                    <xdr:colOff>190500</xdr:colOff>
                    <xdr:row>45</xdr:row>
                    <xdr:rowOff>981075</xdr:rowOff>
                  </to>
                </anchor>
              </controlPr>
            </control>
          </mc:Choice>
        </mc:AlternateContent>
        <mc:AlternateContent xmlns:mc="http://schemas.openxmlformats.org/markup-compatibility/2006">
          <mc:Choice Requires="x14">
            <control shapeId="59425" r:id="rId35" name="Check Box 33">
              <controlPr defaultSize="0" autoFill="0" autoLine="0" autoPict="0">
                <anchor moveWithCells="1" sizeWithCells="1">
                  <from>
                    <xdr:col>32</xdr:col>
                    <xdr:colOff>142875</xdr:colOff>
                    <xdr:row>31</xdr:row>
                    <xdr:rowOff>190500</xdr:rowOff>
                  </from>
                  <to>
                    <xdr:col>33</xdr:col>
                    <xdr:colOff>200025</xdr:colOff>
                    <xdr:row>31</xdr:row>
                    <xdr:rowOff>733425</xdr:rowOff>
                  </to>
                </anchor>
              </controlPr>
            </control>
          </mc:Choice>
        </mc:AlternateContent>
        <mc:AlternateContent xmlns:mc="http://schemas.openxmlformats.org/markup-compatibility/2006">
          <mc:Choice Requires="x14">
            <control shapeId="59426" r:id="rId36" name="Check Box 34">
              <controlPr defaultSize="0" autoFill="0" autoLine="0" autoPict="0">
                <anchor moveWithCells="1" sizeWithCells="1">
                  <from>
                    <xdr:col>32</xdr:col>
                    <xdr:colOff>133350</xdr:colOff>
                    <xdr:row>31</xdr:row>
                    <xdr:rowOff>895350</xdr:rowOff>
                  </from>
                  <to>
                    <xdr:col>33</xdr:col>
                    <xdr:colOff>190500</xdr:colOff>
                    <xdr:row>31</xdr:row>
                    <xdr:rowOff>1438275</xdr:rowOff>
                  </to>
                </anchor>
              </controlPr>
            </control>
          </mc:Choice>
        </mc:AlternateContent>
        <mc:AlternateContent xmlns:mc="http://schemas.openxmlformats.org/markup-compatibility/2006">
          <mc:Choice Requires="x14">
            <control shapeId="59427" r:id="rId37" name="Check Box 35">
              <controlPr defaultSize="0" autoFill="0" autoLine="0" autoPict="0">
                <anchor moveWithCells="1" sizeWithCells="1">
                  <from>
                    <xdr:col>32</xdr:col>
                    <xdr:colOff>142875</xdr:colOff>
                    <xdr:row>31</xdr:row>
                    <xdr:rowOff>1752600</xdr:rowOff>
                  </from>
                  <to>
                    <xdr:col>33</xdr:col>
                    <xdr:colOff>200025</xdr:colOff>
                    <xdr:row>31</xdr:row>
                    <xdr:rowOff>2019300</xdr:rowOff>
                  </to>
                </anchor>
              </controlPr>
            </control>
          </mc:Choice>
        </mc:AlternateContent>
        <mc:AlternateContent xmlns:mc="http://schemas.openxmlformats.org/markup-compatibility/2006">
          <mc:Choice Requires="x14">
            <control shapeId="59428" r:id="rId38" name="Check Box 36">
              <controlPr defaultSize="0" autoFill="0" autoLine="0" autoPict="0">
                <anchor moveWithCells="1" sizeWithCells="1">
                  <from>
                    <xdr:col>32</xdr:col>
                    <xdr:colOff>142875</xdr:colOff>
                    <xdr:row>35</xdr:row>
                    <xdr:rowOff>495300</xdr:rowOff>
                  </from>
                  <to>
                    <xdr:col>33</xdr:col>
                    <xdr:colOff>200025</xdr:colOff>
                    <xdr:row>35</xdr:row>
                    <xdr:rowOff>752475</xdr:rowOff>
                  </to>
                </anchor>
              </controlPr>
            </control>
          </mc:Choice>
        </mc:AlternateContent>
        <mc:AlternateContent xmlns:mc="http://schemas.openxmlformats.org/markup-compatibility/2006">
          <mc:Choice Requires="x14">
            <control shapeId="59429" r:id="rId39" name="Check Box 37">
              <controlPr defaultSize="0" autoFill="0" autoLine="0" autoPict="0">
                <anchor moveWithCells="1" sizeWithCells="1">
                  <from>
                    <xdr:col>32</xdr:col>
                    <xdr:colOff>123825</xdr:colOff>
                    <xdr:row>35</xdr:row>
                    <xdr:rowOff>1419225</xdr:rowOff>
                  </from>
                  <to>
                    <xdr:col>33</xdr:col>
                    <xdr:colOff>180975</xdr:colOff>
                    <xdr:row>35</xdr:row>
                    <xdr:rowOff>1676400</xdr:rowOff>
                  </to>
                </anchor>
              </controlPr>
            </control>
          </mc:Choice>
        </mc:AlternateContent>
        <mc:AlternateContent xmlns:mc="http://schemas.openxmlformats.org/markup-compatibility/2006">
          <mc:Choice Requires="x14">
            <control shapeId="59430" r:id="rId40" name="Check Box 38">
              <controlPr defaultSize="0" autoFill="0" autoLine="0" autoPict="0">
                <anchor moveWithCells="1" sizeWithCells="1">
                  <from>
                    <xdr:col>32</xdr:col>
                    <xdr:colOff>133350</xdr:colOff>
                    <xdr:row>35</xdr:row>
                    <xdr:rowOff>2228850</xdr:rowOff>
                  </from>
                  <to>
                    <xdr:col>33</xdr:col>
                    <xdr:colOff>190500</xdr:colOff>
                    <xdr:row>35</xdr:row>
                    <xdr:rowOff>2486025</xdr:rowOff>
                  </to>
                </anchor>
              </controlPr>
            </control>
          </mc:Choice>
        </mc:AlternateContent>
        <mc:AlternateContent xmlns:mc="http://schemas.openxmlformats.org/markup-compatibility/2006">
          <mc:Choice Requires="x14">
            <control shapeId="59431" r:id="rId41" name="Check Box 39">
              <controlPr defaultSize="0" autoFill="0" autoLine="0" autoPict="0">
                <anchor moveWithCells="1" sizeWithCells="1">
                  <from>
                    <xdr:col>32</xdr:col>
                    <xdr:colOff>123825</xdr:colOff>
                    <xdr:row>33</xdr:row>
                    <xdr:rowOff>1323975</xdr:rowOff>
                  </from>
                  <to>
                    <xdr:col>33</xdr:col>
                    <xdr:colOff>180975</xdr:colOff>
                    <xdr:row>33</xdr:row>
                    <xdr:rowOff>1581150</xdr:rowOff>
                  </to>
                </anchor>
              </controlPr>
            </control>
          </mc:Choice>
        </mc:AlternateContent>
        <mc:AlternateContent xmlns:mc="http://schemas.openxmlformats.org/markup-compatibility/2006">
          <mc:Choice Requires="x14">
            <control shapeId="59432" r:id="rId42" name="Check Box 40">
              <controlPr defaultSize="0" autoFill="0" autoLine="0" autoPict="0">
                <anchor moveWithCells="1" sizeWithCells="1">
                  <from>
                    <xdr:col>32</xdr:col>
                    <xdr:colOff>123825</xdr:colOff>
                    <xdr:row>33</xdr:row>
                    <xdr:rowOff>723900</xdr:rowOff>
                  </from>
                  <to>
                    <xdr:col>33</xdr:col>
                    <xdr:colOff>180975</xdr:colOff>
                    <xdr:row>33</xdr:row>
                    <xdr:rowOff>981075</xdr:rowOff>
                  </to>
                </anchor>
              </controlPr>
            </control>
          </mc:Choice>
        </mc:AlternateContent>
        <mc:AlternateContent xmlns:mc="http://schemas.openxmlformats.org/markup-compatibility/2006">
          <mc:Choice Requires="x14">
            <control shapeId="59433" r:id="rId43" name="Check Box 41">
              <controlPr defaultSize="0" autoFill="0" autoLine="0" autoPict="0">
                <anchor moveWithCells="1" sizeWithCells="1">
                  <from>
                    <xdr:col>32</xdr:col>
                    <xdr:colOff>152400</xdr:colOff>
                    <xdr:row>34</xdr:row>
                    <xdr:rowOff>390525</xdr:rowOff>
                  </from>
                  <to>
                    <xdr:col>33</xdr:col>
                    <xdr:colOff>209550</xdr:colOff>
                    <xdr:row>34</xdr:row>
                    <xdr:rowOff>647700</xdr:rowOff>
                  </to>
                </anchor>
              </controlPr>
            </control>
          </mc:Choice>
        </mc:AlternateContent>
        <mc:AlternateContent xmlns:mc="http://schemas.openxmlformats.org/markup-compatibility/2006">
          <mc:Choice Requires="x14">
            <control shapeId="59434" r:id="rId44" name="Check Box 42">
              <controlPr defaultSize="0" autoFill="0" autoLine="0" autoPict="0">
                <anchor moveWithCells="1" sizeWithCells="1">
                  <from>
                    <xdr:col>32</xdr:col>
                    <xdr:colOff>133350</xdr:colOff>
                    <xdr:row>34</xdr:row>
                    <xdr:rowOff>1704975</xdr:rowOff>
                  </from>
                  <to>
                    <xdr:col>33</xdr:col>
                    <xdr:colOff>190500</xdr:colOff>
                    <xdr:row>34</xdr:row>
                    <xdr:rowOff>1962150</xdr:rowOff>
                  </to>
                </anchor>
              </controlPr>
            </control>
          </mc:Choice>
        </mc:AlternateContent>
        <mc:AlternateContent xmlns:mc="http://schemas.openxmlformats.org/markup-compatibility/2006">
          <mc:Choice Requires="x14">
            <control shapeId="59435" r:id="rId45" name="Casilla 49">
              <controlPr defaultSize="0" autoFill="0" autoLine="0" autoPict="0">
                <anchor moveWithCells="1">
                  <from>
                    <xdr:col>23</xdr:col>
                    <xdr:colOff>371475</xdr:colOff>
                    <xdr:row>8</xdr:row>
                    <xdr:rowOff>219075</xdr:rowOff>
                  </from>
                  <to>
                    <xdr:col>23</xdr:col>
                    <xdr:colOff>676275</xdr:colOff>
                    <xdr:row>9</xdr:row>
                    <xdr:rowOff>228600</xdr:rowOff>
                  </to>
                </anchor>
              </controlPr>
            </control>
          </mc:Choice>
        </mc:AlternateContent>
        <mc:AlternateContent xmlns:mc="http://schemas.openxmlformats.org/markup-compatibility/2006">
          <mc:Choice Requires="x14">
            <control shapeId="59436" r:id="rId46" name="Casilla 49">
              <controlPr defaultSize="0" autoFill="0" autoLine="0" autoPict="0">
                <anchor moveWithCells="1">
                  <from>
                    <xdr:col>27</xdr:col>
                    <xdr:colOff>876300</xdr:colOff>
                    <xdr:row>8</xdr:row>
                    <xdr:rowOff>209550</xdr:rowOff>
                  </from>
                  <to>
                    <xdr:col>28</xdr:col>
                    <xdr:colOff>209550</xdr:colOff>
                    <xdr:row>9</xdr:row>
                    <xdr:rowOff>228600</xdr:rowOff>
                  </to>
                </anchor>
              </controlPr>
            </control>
          </mc:Choice>
        </mc:AlternateContent>
        <mc:AlternateContent xmlns:mc="http://schemas.openxmlformats.org/markup-compatibility/2006">
          <mc:Choice Requires="x14">
            <control shapeId="59437" r:id="rId47" name="Check Box 45">
              <controlPr defaultSize="0" autoFill="0" autoLine="0" autoPict="0">
                <anchor moveWithCells="1" sizeWithCells="1">
                  <from>
                    <xdr:col>32</xdr:col>
                    <xdr:colOff>180975</xdr:colOff>
                    <xdr:row>22</xdr:row>
                    <xdr:rowOff>1514475</xdr:rowOff>
                  </from>
                  <to>
                    <xdr:col>33</xdr:col>
                    <xdr:colOff>238125</xdr:colOff>
                    <xdr:row>22</xdr:row>
                    <xdr:rowOff>1762125</xdr:rowOff>
                  </to>
                </anchor>
              </controlPr>
            </control>
          </mc:Choice>
        </mc:AlternateContent>
        <mc:AlternateContent xmlns:mc="http://schemas.openxmlformats.org/markup-compatibility/2006">
          <mc:Choice Requires="x14">
            <control shapeId="59438" r:id="rId48" name="Check Box 46">
              <controlPr defaultSize="0" autoFill="0" autoLine="0" autoPict="0">
                <anchor moveWithCells="1" sizeWithCells="1">
                  <from>
                    <xdr:col>32</xdr:col>
                    <xdr:colOff>133350</xdr:colOff>
                    <xdr:row>23</xdr:row>
                    <xdr:rowOff>723900</xdr:rowOff>
                  </from>
                  <to>
                    <xdr:col>33</xdr:col>
                    <xdr:colOff>190500</xdr:colOff>
                    <xdr:row>23</xdr:row>
                    <xdr:rowOff>971550</xdr:rowOff>
                  </to>
                </anchor>
              </controlPr>
            </control>
          </mc:Choice>
        </mc:AlternateContent>
        <mc:AlternateContent xmlns:mc="http://schemas.openxmlformats.org/markup-compatibility/2006">
          <mc:Choice Requires="x14">
            <control shapeId="59439" r:id="rId49" name="Check Box 47">
              <controlPr defaultSize="0" autoFill="0" autoLine="0" autoPict="0">
                <anchor moveWithCells="1" sizeWithCells="1">
                  <from>
                    <xdr:col>32</xdr:col>
                    <xdr:colOff>142875</xdr:colOff>
                    <xdr:row>23</xdr:row>
                    <xdr:rowOff>2371725</xdr:rowOff>
                  </from>
                  <to>
                    <xdr:col>33</xdr:col>
                    <xdr:colOff>200025</xdr:colOff>
                    <xdr:row>23</xdr:row>
                    <xdr:rowOff>2619375</xdr:rowOff>
                  </to>
                </anchor>
              </controlPr>
            </control>
          </mc:Choice>
        </mc:AlternateContent>
        <mc:AlternateContent xmlns:mc="http://schemas.openxmlformats.org/markup-compatibility/2006">
          <mc:Choice Requires="x14">
            <control shapeId="59440" r:id="rId50" name="Check Box 48">
              <controlPr defaultSize="0" autoFill="0" autoLine="0" autoPict="0">
                <anchor moveWithCells="1" sizeWithCells="1">
                  <from>
                    <xdr:col>32</xdr:col>
                    <xdr:colOff>142875</xdr:colOff>
                    <xdr:row>23</xdr:row>
                    <xdr:rowOff>3086100</xdr:rowOff>
                  </from>
                  <to>
                    <xdr:col>33</xdr:col>
                    <xdr:colOff>200025</xdr:colOff>
                    <xdr:row>23</xdr:row>
                    <xdr:rowOff>3333750</xdr:rowOff>
                  </to>
                </anchor>
              </controlPr>
            </control>
          </mc:Choice>
        </mc:AlternateContent>
        <mc:AlternateContent xmlns:mc="http://schemas.openxmlformats.org/markup-compatibility/2006">
          <mc:Choice Requires="x14">
            <control shapeId="59441" r:id="rId51" name="Check Box 49">
              <controlPr defaultSize="0" autoFill="0" autoLine="0" autoPict="0">
                <anchor moveWithCells="1" sizeWithCells="1">
                  <from>
                    <xdr:col>32</xdr:col>
                    <xdr:colOff>142875</xdr:colOff>
                    <xdr:row>38</xdr:row>
                    <xdr:rowOff>161925</xdr:rowOff>
                  </from>
                  <to>
                    <xdr:col>33</xdr:col>
                    <xdr:colOff>200025</xdr:colOff>
                    <xdr:row>38</xdr:row>
                    <xdr:rowOff>409575</xdr:rowOff>
                  </to>
                </anchor>
              </controlPr>
            </control>
          </mc:Choice>
        </mc:AlternateContent>
        <mc:AlternateContent xmlns:mc="http://schemas.openxmlformats.org/markup-compatibility/2006">
          <mc:Choice Requires="x14">
            <control shapeId="59442" r:id="rId52" name="Check Box 50">
              <controlPr defaultSize="0" autoFill="0" autoLine="0" autoPict="0">
                <anchor moveWithCells="1" sizeWithCells="1">
                  <from>
                    <xdr:col>32</xdr:col>
                    <xdr:colOff>142875</xdr:colOff>
                    <xdr:row>24</xdr:row>
                    <xdr:rowOff>1228725</xdr:rowOff>
                  </from>
                  <to>
                    <xdr:col>33</xdr:col>
                    <xdr:colOff>200025</xdr:colOff>
                    <xdr:row>24</xdr:row>
                    <xdr:rowOff>1657350</xdr:rowOff>
                  </to>
                </anchor>
              </controlPr>
            </control>
          </mc:Choice>
        </mc:AlternateContent>
        <mc:AlternateContent xmlns:mc="http://schemas.openxmlformats.org/markup-compatibility/2006">
          <mc:Choice Requires="x14">
            <control shapeId="59443" r:id="rId53" name="Check Box 51">
              <controlPr defaultSize="0" autoFill="0" autoLine="0" autoPict="0">
                <anchor moveWithCells="1" sizeWithCells="1">
                  <from>
                    <xdr:col>32</xdr:col>
                    <xdr:colOff>142875</xdr:colOff>
                    <xdr:row>24</xdr:row>
                    <xdr:rowOff>1466850</xdr:rowOff>
                  </from>
                  <to>
                    <xdr:col>33</xdr:col>
                    <xdr:colOff>323850</xdr:colOff>
                    <xdr:row>24</xdr:row>
                    <xdr:rowOff>2438400</xdr:rowOff>
                  </to>
                </anchor>
              </controlPr>
            </control>
          </mc:Choice>
        </mc:AlternateContent>
        <mc:AlternateContent xmlns:mc="http://schemas.openxmlformats.org/markup-compatibility/2006">
          <mc:Choice Requires="x14">
            <control shapeId="59444" r:id="rId54" name="Check Box 52">
              <controlPr defaultSize="0" autoFill="0" autoLine="0" autoPict="0">
                <anchor moveWithCells="1" sizeWithCells="1">
                  <from>
                    <xdr:col>32</xdr:col>
                    <xdr:colOff>152400</xdr:colOff>
                    <xdr:row>25</xdr:row>
                    <xdr:rowOff>990600</xdr:rowOff>
                  </from>
                  <to>
                    <xdr:col>33</xdr:col>
                    <xdr:colOff>314325</xdr:colOff>
                    <xdr:row>25</xdr:row>
                    <xdr:rowOff>1800225</xdr:rowOff>
                  </to>
                </anchor>
              </controlPr>
            </control>
          </mc:Choice>
        </mc:AlternateContent>
        <mc:AlternateContent xmlns:mc="http://schemas.openxmlformats.org/markup-compatibility/2006">
          <mc:Choice Requires="x14">
            <control shapeId="59445" r:id="rId55" name="Check Box 53">
              <controlPr defaultSize="0" autoFill="0" autoLine="0" autoPict="0">
                <anchor moveWithCells="1" sizeWithCells="1">
                  <from>
                    <xdr:col>32</xdr:col>
                    <xdr:colOff>142875</xdr:colOff>
                    <xdr:row>25</xdr:row>
                    <xdr:rowOff>352425</xdr:rowOff>
                  </from>
                  <to>
                    <xdr:col>33</xdr:col>
                    <xdr:colOff>200025</xdr:colOff>
                    <xdr:row>25</xdr:row>
                    <xdr:rowOff>790575</xdr:rowOff>
                  </to>
                </anchor>
              </controlPr>
            </control>
          </mc:Choice>
        </mc:AlternateContent>
        <mc:AlternateContent xmlns:mc="http://schemas.openxmlformats.org/markup-compatibility/2006">
          <mc:Choice Requires="x14">
            <control shapeId="59446" r:id="rId56" name="Check Box 54">
              <controlPr defaultSize="0" autoFill="0" autoLine="0" autoPict="0">
                <anchor moveWithCells="1" sizeWithCells="1">
                  <from>
                    <xdr:col>32</xdr:col>
                    <xdr:colOff>152400</xdr:colOff>
                    <xdr:row>25</xdr:row>
                    <xdr:rowOff>2152650</xdr:rowOff>
                  </from>
                  <to>
                    <xdr:col>33</xdr:col>
                    <xdr:colOff>209550</xdr:colOff>
                    <xdr:row>25</xdr:row>
                    <xdr:rowOff>2943225</xdr:rowOff>
                  </to>
                </anchor>
              </controlPr>
            </control>
          </mc:Choice>
        </mc:AlternateContent>
        <mc:AlternateContent xmlns:mc="http://schemas.openxmlformats.org/markup-compatibility/2006">
          <mc:Choice Requires="x14">
            <control shapeId="59447" r:id="rId57" name="Check Box 55">
              <controlPr defaultSize="0" autoFill="0" autoLine="0" autoPict="0">
                <anchor moveWithCells="1" sizeWithCells="1">
                  <from>
                    <xdr:col>32</xdr:col>
                    <xdr:colOff>152400</xdr:colOff>
                    <xdr:row>26</xdr:row>
                    <xdr:rowOff>323850</xdr:rowOff>
                  </from>
                  <to>
                    <xdr:col>33</xdr:col>
                    <xdr:colOff>38100</xdr:colOff>
                    <xdr:row>26</xdr:row>
                    <xdr:rowOff>1047750</xdr:rowOff>
                  </to>
                </anchor>
              </controlPr>
            </control>
          </mc:Choice>
        </mc:AlternateContent>
        <mc:AlternateContent xmlns:mc="http://schemas.openxmlformats.org/markup-compatibility/2006">
          <mc:Choice Requires="x14">
            <control shapeId="59448" r:id="rId58" name="Check Box 56">
              <controlPr defaultSize="0" autoFill="0" autoLine="0" autoPict="0">
                <anchor moveWithCells="1" sizeWithCells="1">
                  <from>
                    <xdr:col>32</xdr:col>
                    <xdr:colOff>152400</xdr:colOff>
                    <xdr:row>26</xdr:row>
                    <xdr:rowOff>1343025</xdr:rowOff>
                  </from>
                  <to>
                    <xdr:col>33</xdr:col>
                    <xdr:colOff>38100</xdr:colOff>
                    <xdr:row>26</xdr:row>
                    <xdr:rowOff>2066925</xdr:rowOff>
                  </to>
                </anchor>
              </controlPr>
            </control>
          </mc:Choice>
        </mc:AlternateContent>
        <mc:AlternateContent xmlns:mc="http://schemas.openxmlformats.org/markup-compatibility/2006">
          <mc:Choice Requires="x14">
            <control shapeId="59449" r:id="rId59" name="Check Box 57">
              <controlPr defaultSize="0" autoFill="0" autoLine="0" autoPict="0">
                <anchor moveWithCells="1" sizeWithCells="1">
                  <from>
                    <xdr:col>32</xdr:col>
                    <xdr:colOff>152400</xdr:colOff>
                    <xdr:row>28</xdr:row>
                    <xdr:rowOff>523875</xdr:rowOff>
                  </from>
                  <to>
                    <xdr:col>33</xdr:col>
                    <xdr:colOff>38100</xdr:colOff>
                    <xdr:row>28</xdr:row>
                    <xdr:rowOff>1247775</xdr:rowOff>
                  </to>
                </anchor>
              </controlPr>
            </control>
          </mc:Choice>
        </mc:AlternateContent>
        <mc:AlternateContent xmlns:mc="http://schemas.openxmlformats.org/markup-compatibility/2006">
          <mc:Choice Requires="x14">
            <control shapeId="59450" r:id="rId60" name="Check Box 58">
              <controlPr defaultSize="0" autoFill="0" autoLine="0" autoPict="0">
                <anchor moveWithCells="1" sizeWithCells="1">
                  <from>
                    <xdr:col>32</xdr:col>
                    <xdr:colOff>133350</xdr:colOff>
                    <xdr:row>28</xdr:row>
                    <xdr:rowOff>1000125</xdr:rowOff>
                  </from>
                  <to>
                    <xdr:col>33</xdr:col>
                    <xdr:colOff>180975</xdr:colOff>
                    <xdr:row>28</xdr:row>
                    <xdr:rowOff>1914525</xdr:rowOff>
                  </to>
                </anchor>
              </controlPr>
            </control>
          </mc:Choice>
        </mc:AlternateContent>
        <mc:AlternateContent xmlns:mc="http://schemas.openxmlformats.org/markup-compatibility/2006">
          <mc:Choice Requires="x14">
            <control shapeId="59451" r:id="rId61" name="Check Box 59">
              <controlPr defaultSize="0" autoFill="0" autoLine="0" autoPict="0">
                <anchor moveWithCells="1" sizeWithCells="1">
                  <from>
                    <xdr:col>32</xdr:col>
                    <xdr:colOff>152400</xdr:colOff>
                    <xdr:row>28</xdr:row>
                    <xdr:rowOff>1781175</xdr:rowOff>
                  </from>
                  <to>
                    <xdr:col>33</xdr:col>
                    <xdr:colOff>180975</xdr:colOff>
                    <xdr:row>28</xdr:row>
                    <xdr:rowOff>2676525</xdr:rowOff>
                  </to>
                </anchor>
              </controlPr>
            </control>
          </mc:Choice>
        </mc:AlternateContent>
        <mc:AlternateContent xmlns:mc="http://schemas.openxmlformats.org/markup-compatibility/2006">
          <mc:Choice Requires="x14">
            <control shapeId="59452" r:id="rId62" name="Check Box 60">
              <controlPr defaultSize="0" autoFill="0" autoLine="0" autoPict="0">
                <anchor moveWithCells="1" sizeWithCells="1">
                  <from>
                    <xdr:col>32</xdr:col>
                    <xdr:colOff>133350</xdr:colOff>
                    <xdr:row>28</xdr:row>
                    <xdr:rowOff>2743200</xdr:rowOff>
                  </from>
                  <to>
                    <xdr:col>33</xdr:col>
                    <xdr:colOff>19050</xdr:colOff>
                    <xdr:row>28</xdr:row>
                    <xdr:rowOff>3476625</xdr:rowOff>
                  </to>
                </anchor>
              </controlPr>
            </control>
          </mc:Choice>
        </mc:AlternateContent>
        <mc:AlternateContent xmlns:mc="http://schemas.openxmlformats.org/markup-compatibility/2006">
          <mc:Choice Requires="x14">
            <control shapeId="59453" r:id="rId63" name="Check Box 61">
              <controlPr defaultSize="0" autoFill="0" autoLine="0" autoPict="0">
                <anchor moveWithCells="1" sizeWithCells="1">
                  <from>
                    <xdr:col>32</xdr:col>
                    <xdr:colOff>133350</xdr:colOff>
                    <xdr:row>16</xdr:row>
                    <xdr:rowOff>9525</xdr:rowOff>
                  </from>
                  <to>
                    <xdr:col>33</xdr:col>
                    <xdr:colOff>190500</xdr:colOff>
                    <xdr:row>16</xdr:row>
                    <xdr:rowOff>9525</xdr:rowOff>
                  </to>
                </anchor>
              </controlPr>
            </control>
          </mc:Choice>
        </mc:AlternateContent>
        <mc:AlternateContent xmlns:mc="http://schemas.openxmlformats.org/markup-compatibility/2006">
          <mc:Choice Requires="x14">
            <control shapeId="59454" r:id="rId64" name="Check Box 62">
              <controlPr defaultSize="0" autoFill="0" autoLine="0" autoPict="0">
                <anchor moveWithCells="1" sizeWithCells="1">
                  <from>
                    <xdr:col>32</xdr:col>
                    <xdr:colOff>152400</xdr:colOff>
                    <xdr:row>16</xdr:row>
                    <xdr:rowOff>790575</xdr:rowOff>
                  </from>
                  <to>
                    <xdr:col>33</xdr:col>
                    <xdr:colOff>209550</xdr:colOff>
                    <xdr:row>16</xdr:row>
                    <xdr:rowOff>1047750</xdr:rowOff>
                  </to>
                </anchor>
              </controlPr>
            </control>
          </mc:Choice>
        </mc:AlternateContent>
        <mc:AlternateContent xmlns:mc="http://schemas.openxmlformats.org/markup-compatibility/2006">
          <mc:Choice Requires="x14">
            <control shapeId="59455" r:id="rId65" name="Check Box 63">
              <controlPr defaultSize="0" autoFill="0" autoLine="0" autoPict="0">
                <anchor moveWithCells="1" sizeWithCells="1">
                  <from>
                    <xdr:col>32</xdr:col>
                    <xdr:colOff>152400</xdr:colOff>
                    <xdr:row>16</xdr:row>
                    <xdr:rowOff>1466850</xdr:rowOff>
                  </from>
                  <to>
                    <xdr:col>33</xdr:col>
                    <xdr:colOff>209550</xdr:colOff>
                    <xdr:row>16</xdr:row>
                    <xdr:rowOff>1724025</xdr:rowOff>
                  </to>
                </anchor>
              </controlPr>
            </control>
          </mc:Choice>
        </mc:AlternateContent>
        <mc:AlternateContent xmlns:mc="http://schemas.openxmlformats.org/markup-compatibility/2006">
          <mc:Choice Requires="x14">
            <control shapeId="59456" r:id="rId66" name="Check Box 64">
              <controlPr defaultSize="0" autoFill="0" autoLine="0" autoPict="0">
                <anchor moveWithCells="1" sizeWithCells="1">
                  <from>
                    <xdr:col>32</xdr:col>
                    <xdr:colOff>142875</xdr:colOff>
                    <xdr:row>17</xdr:row>
                    <xdr:rowOff>1752600</xdr:rowOff>
                  </from>
                  <to>
                    <xdr:col>33</xdr:col>
                    <xdr:colOff>200025</xdr:colOff>
                    <xdr:row>17</xdr:row>
                    <xdr:rowOff>2009775</xdr:rowOff>
                  </to>
                </anchor>
              </controlPr>
            </control>
          </mc:Choice>
        </mc:AlternateContent>
        <mc:AlternateContent xmlns:mc="http://schemas.openxmlformats.org/markup-compatibility/2006">
          <mc:Choice Requires="x14">
            <control shapeId="59457" r:id="rId67" name="Check Box 65">
              <controlPr defaultSize="0" autoFill="0" autoLine="0" autoPict="0">
                <anchor moveWithCells="1" sizeWithCells="1">
                  <from>
                    <xdr:col>32</xdr:col>
                    <xdr:colOff>161925</xdr:colOff>
                    <xdr:row>17</xdr:row>
                    <xdr:rowOff>352425</xdr:rowOff>
                  </from>
                  <to>
                    <xdr:col>33</xdr:col>
                    <xdr:colOff>219075</xdr:colOff>
                    <xdr:row>17</xdr:row>
                    <xdr:rowOff>609600</xdr:rowOff>
                  </to>
                </anchor>
              </controlPr>
            </control>
          </mc:Choice>
        </mc:AlternateContent>
        <mc:AlternateContent xmlns:mc="http://schemas.openxmlformats.org/markup-compatibility/2006">
          <mc:Choice Requires="x14">
            <control shapeId="59458" r:id="rId68" name="Check Box 66">
              <controlPr defaultSize="0" autoFill="0" autoLine="0" autoPict="0">
                <anchor moveWithCells="1" sizeWithCells="1">
                  <from>
                    <xdr:col>32</xdr:col>
                    <xdr:colOff>142875</xdr:colOff>
                    <xdr:row>18</xdr:row>
                    <xdr:rowOff>781050</xdr:rowOff>
                  </from>
                  <to>
                    <xdr:col>33</xdr:col>
                    <xdr:colOff>200025</xdr:colOff>
                    <xdr:row>18</xdr:row>
                    <xdr:rowOff>1028700</xdr:rowOff>
                  </to>
                </anchor>
              </controlPr>
            </control>
          </mc:Choice>
        </mc:AlternateContent>
        <mc:AlternateContent xmlns:mc="http://schemas.openxmlformats.org/markup-compatibility/2006">
          <mc:Choice Requires="x14">
            <control shapeId="59459" r:id="rId69" name="Check Box 67">
              <controlPr defaultSize="0" autoFill="0" autoLine="0" autoPict="0">
                <anchor moveWithCells="1" sizeWithCells="1">
                  <from>
                    <xdr:col>32</xdr:col>
                    <xdr:colOff>133350</xdr:colOff>
                    <xdr:row>18</xdr:row>
                    <xdr:rowOff>1714500</xdr:rowOff>
                  </from>
                  <to>
                    <xdr:col>33</xdr:col>
                    <xdr:colOff>190500</xdr:colOff>
                    <xdr:row>18</xdr:row>
                    <xdr:rowOff>1962150</xdr:rowOff>
                  </to>
                </anchor>
              </controlPr>
            </control>
          </mc:Choice>
        </mc:AlternateContent>
        <mc:AlternateContent xmlns:mc="http://schemas.openxmlformats.org/markup-compatibility/2006">
          <mc:Choice Requires="x14">
            <control shapeId="59460" r:id="rId70" name="Check Box 68">
              <controlPr defaultSize="0" autoFill="0" autoLine="0" autoPict="0">
                <anchor moveWithCells="1" sizeWithCells="1">
                  <from>
                    <xdr:col>32</xdr:col>
                    <xdr:colOff>142875</xdr:colOff>
                    <xdr:row>18</xdr:row>
                    <xdr:rowOff>2514600</xdr:rowOff>
                  </from>
                  <to>
                    <xdr:col>33</xdr:col>
                    <xdr:colOff>200025</xdr:colOff>
                    <xdr:row>18</xdr:row>
                    <xdr:rowOff>2762250</xdr:rowOff>
                  </to>
                </anchor>
              </controlPr>
            </control>
          </mc:Choice>
        </mc:AlternateContent>
        <mc:AlternateContent xmlns:mc="http://schemas.openxmlformats.org/markup-compatibility/2006">
          <mc:Choice Requires="x14">
            <control shapeId="59461" r:id="rId71" name="Check Box 69">
              <controlPr defaultSize="0" autoFill="0" autoLine="0" autoPict="0">
                <anchor moveWithCells="1" sizeWithCells="1">
                  <from>
                    <xdr:col>32</xdr:col>
                    <xdr:colOff>142875</xdr:colOff>
                    <xdr:row>20</xdr:row>
                    <xdr:rowOff>781050</xdr:rowOff>
                  </from>
                  <to>
                    <xdr:col>33</xdr:col>
                    <xdr:colOff>200025</xdr:colOff>
                    <xdr:row>20</xdr:row>
                    <xdr:rowOff>1028700</xdr:rowOff>
                  </to>
                </anchor>
              </controlPr>
            </control>
          </mc:Choice>
        </mc:AlternateContent>
        <mc:AlternateContent xmlns:mc="http://schemas.openxmlformats.org/markup-compatibility/2006">
          <mc:Choice Requires="x14">
            <control shapeId="59462" r:id="rId72" name="Check Box 70">
              <controlPr defaultSize="0" autoFill="0" autoLine="0" autoPict="0">
                <anchor moveWithCells="1" sizeWithCells="1">
                  <from>
                    <xdr:col>32</xdr:col>
                    <xdr:colOff>133350</xdr:colOff>
                    <xdr:row>20</xdr:row>
                    <xdr:rowOff>1714500</xdr:rowOff>
                  </from>
                  <to>
                    <xdr:col>33</xdr:col>
                    <xdr:colOff>190500</xdr:colOff>
                    <xdr:row>20</xdr:row>
                    <xdr:rowOff>1962150</xdr:rowOff>
                  </to>
                </anchor>
              </controlPr>
            </control>
          </mc:Choice>
        </mc:AlternateContent>
        <mc:AlternateContent xmlns:mc="http://schemas.openxmlformats.org/markup-compatibility/2006">
          <mc:Choice Requires="x14">
            <control shapeId="59463" r:id="rId73" name="Check Box 71">
              <controlPr defaultSize="0" autoFill="0" autoLine="0" autoPict="0">
                <anchor moveWithCells="1" sizeWithCells="1">
                  <from>
                    <xdr:col>32</xdr:col>
                    <xdr:colOff>142875</xdr:colOff>
                    <xdr:row>20</xdr:row>
                    <xdr:rowOff>2514600</xdr:rowOff>
                  </from>
                  <to>
                    <xdr:col>33</xdr:col>
                    <xdr:colOff>200025</xdr:colOff>
                    <xdr:row>20</xdr:row>
                    <xdr:rowOff>2762250</xdr:rowOff>
                  </to>
                </anchor>
              </controlPr>
            </control>
          </mc:Choice>
        </mc:AlternateContent>
        <mc:AlternateContent xmlns:mc="http://schemas.openxmlformats.org/markup-compatibility/2006">
          <mc:Choice Requires="x14">
            <control shapeId="59464" r:id="rId74" name="Check Box 72">
              <controlPr defaultSize="0" autoFill="0" autoLine="0" autoPict="0">
                <anchor moveWithCells="1" sizeWithCells="1">
                  <from>
                    <xdr:col>32</xdr:col>
                    <xdr:colOff>152400</xdr:colOff>
                    <xdr:row>27</xdr:row>
                    <xdr:rowOff>323850</xdr:rowOff>
                  </from>
                  <to>
                    <xdr:col>33</xdr:col>
                    <xdr:colOff>38100</xdr:colOff>
                    <xdr:row>27</xdr:row>
                    <xdr:rowOff>1047750</xdr:rowOff>
                  </to>
                </anchor>
              </controlPr>
            </control>
          </mc:Choice>
        </mc:AlternateContent>
        <mc:AlternateContent xmlns:mc="http://schemas.openxmlformats.org/markup-compatibility/2006">
          <mc:Choice Requires="x14">
            <control shapeId="59465" r:id="rId75" name="Check Box 73">
              <controlPr defaultSize="0" autoFill="0" autoLine="0" autoPict="0">
                <anchor moveWithCells="1" sizeWithCells="1">
                  <from>
                    <xdr:col>32</xdr:col>
                    <xdr:colOff>152400</xdr:colOff>
                    <xdr:row>27</xdr:row>
                    <xdr:rowOff>1343025</xdr:rowOff>
                  </from>
                  <to>
                    <xdr:col>33</xdr:col>
                    <xdr:colOff>38100</xdr:colOff>
                    <xdr:row>27</xdr:row>
                    <xdr:rowOff>2066925</xdr:rowOff>
                  </to>
                </anchor>
              </controlPr>
            </control>
          </mc:Choice>
        </mc:AlternateContent>
        <mc:AlternateContent xmlns:mc="http://schemas.openxmlformats.org/markup-compatibility/2006">
          <mc:Choice Requires="x14">
            <control shapeId="59466" r:id="rId76" name="Check Box 74">
              <controlPr defaultSize="0" autoFill="0" autoLine="0" autoPict="0">
                <anchor moveWithCells="1" sizeWithCells="1">
                  <from>
                    <xdr:col>32</xdr:col>
                    <xdr:colOff>133350</xdr:colOff>
                    <xdr:row>32</xdr:row>
                    <xdr:rowOff>9525</xdr:rowOff>
                  </from>
                  <to>
                    <xdr:col>33</xdr:col>
                    <xdr:colOff>190500</xdr:colOff>
                    <xdr:row>32</xdr:row>
                    <xdr:rowOff>9525</xdr:rowOff>
                  </to>
                </anchor>
              </controlPr>
            </control>
          </mc:Choice>
        </mc:AlternateContent>
        <mc:AlternateContent xmlns:mc="http://schemas.openxmlformats.org/markup-compatibility/2006">
          <mc:Choice Requires="x14">
            <control shapeId="59467" r:id="rId77" name="Check Box 75">
              <controlPr defaultSize="0" autoFill="0" autoLine="0" autoPict="0">
                <anchor moveWithCells="1" sizeWithCells="1">
                  <from>
                    <xdr:col>32</xdr:col>
                    <xdr:colOff>152400</xdr:colOff>
                    <xdr:row>32</xdr:row>
                    <xdr:rowOff>790575</xdr:rowOff>
                  </from>
                  <to>
                    <xdr:col>33</xdr:col>
                    <xdr:colOff>209550</xdr:colOff>
                    <xdr:row>32</xdr:row>
                    <xdr:rowOff>1047750</xdr:rowOff>
                  </to>
                </anchor>
              </controlPr>
            </control>
          </mc:Choice>
        </mc:AlternateContent>
        <mc:AlternateContent xmlns:mc="http://schemas.openxmlformats.org/markup-compatibility/2006">
          <mc:Choice Requires="x14">
            <control shapeId="59468" r:id="rId78" name="Check Box 76">
              <controlPr defaultSize="0" autoFill="0" autoLine="0" autoPict="0">
                <anchor moveWithCells="1" sizeWithCells="1">
                  <from>
                    <xdr:col>32</xdr:col>
                    <xdr:colOff>152400</xdr:colOff>
                    <xdr:row>32</xdr:row>
                    <xdr:rowOff>1466850</xdr:rowOff>
                  </from>
                  <to>
                    <xdr:col>33</xdr:col>
                    <xdr:colOff>209550</xdr:colOff>
                    <xdr:row>32</xdr:row>
                    <xdr:rowOff>1724025</xdr:rowOff>
                  </to>
                </anchor>
              </controlPr>
            </control>
          </mc:Choice>
        </mc:AlternateContent>
        <mc:AlternateContent xmlns:mc="http://schemas.openxmlformats.org/markup-compatibility/2006">
          <mc:Choice Requires="x14">
            <control shapeId="59469" r:id="rId79" name="Check Box 77">
              <controlPr defaultSize="0" autoFill="0" autoLine="0" autoPict="0">
                <anchor moveWithCells="1" sizeWithCells="1">
                  <from>
                    <xdr:col>32</xdr:col>
                    <xdr:colOff>133350</xdr:colOff>
                    <xdr:row>34</xdr:row>
                    <xdr:rowOff>1038225</xdr:rowOff>
                  </from>
                  <to>
                    <xdr:col>33</xdr:col>
                    <xdr:colOff>190500</xdr:colOff>
                    <xdr:row>34</xdr:row>
                    <xdr:rowOff>1304925</xdr:rowOff>
                  </to>
                </anchor>
              </controlPr>
            </control>
          </mc:Choice>
        </mc:AlternateContent>
        <mc:AlternateContent xmlns:mc="http://schemas.openxmlformats.org/markup-compatibility/2006">
          <mc:Choice Requires="x14">
            <control shapeId="59470" r:id="rId80" name="Check Box 78">
              <controlPr defaultSize="0" autoFill="0" autoLine="0" autoPict="0">
                <anchor moveWithCells="1" sizeWithCells="1">
                  <from>
                    <xdr:col>32</xdr:col>
                    <xdr:colOff>133350</xdr:colOff>
                    <xdr:row>40</xdr:row>
                    <xdr:rowOff>1066800</xdr:rowOff>
                  </from>
                  <to>
                    <xdr:col>33</xdr:col>
                    <xdr:colOff>190500</xdr:colOff>
                    <xdr:row>40</xdr:row>
                    <xdr:rowOff>1495425</xdr:rowOff>
                  </to>
                </anchor>
              </controlPr>
            </control>
          </mc:Choice>
        </mc:AlternateContent>
        <mc:AlternateContent xmlns:mc="http://schemas.openxmlformats.org/markup-compatibility/2006">
          <mc:Choice Requires="x14">
            <control shapeId="59471" r:id="rId81" name="Check Box 79">
              <controlPr defaultSize="0" autoFill="0" autoLine="0" autoPict="0">
                <anchor moveWithCells="1" sizeWithCells="1">
                  <from>
                    <xdr:col>32</xdr:col>
                    <xdr:colOff>133350</xdr:colOff>
                    <xdr:row>40</xdr:row>
                    <xdr:rowOff>1466850</xdr:rowOff>
                  </from>
                  <to>
                    <xdr:col>33</xdr:col>
                    <xdr:colOff>314325</xdr:colOff>
                    <xdr:row>40</xdr:row>
                    <xdr:rowOff>2438400</xdr:rowOff>
                  </to>
                </anchor>
              </controlPr>
            </control>
          </mc:Choice>
        </mc:AlternateContent>
        <mc:AlternateContent xmlns:mc="http://schemas.openxmlformats.org/markup-compatibility/2006">
          <mc:Choice Requires="x14">
            <control shapeId="59472" r:id="rId82" name="Check Box 80">
              <controlPr defaultSize="0" autoFill="0" autoLine="0" autoPict="0">
                <anchor moveWithCells="1" sizeWithCells="1">
                  <from>
                    <xdr:col>32</xdr:col>
                    <xdr:colOff>133350</xdr:colOff>
                    <xdr:row>40</xdr:row>
                    <xdr:rowOff>2486025</xdr:rowOff>
                  </from>
                  <to>
                    <xdr:col>33</xdr:col>
                    <xdr:colOff>190500</xdr:colOff>
                    <xdr:row>40</xdr:row>
                    <xdr:rowOff>2914650</xdr:rowOff>
                  </to>
                </anchor>
              </controlPr>
            </control>
          </mc:Choice>
        </mc:AlternateContent>
        <mc:AlternateContent xmlns:mc="http://schemas.openxmlformats.org/markup-compatibility/2006">
          <mc:Choice Requires="x14">
            <control shapeId="59473" r:id="rId83" name="Check Box 81">
              <controlPr defaultSize="0" autoFill="0" autoLine="0" autoPict="0">
                <anchor moveWithCells="1" sizeWithCells="1">
                  <from>
                    <xdr:col>32</xdr:col>
                    <xdr:colOff>152400</xdr:colOff>
                    <xdr:row>41</xdr:row>
                    <xdr:rowOff>990600</xdr:rowOff>
                  </from>
                  <to>
                    <xdr:col>33</xdr:col>
                    <xdr:colOff>314325</xdr:colOff>
                    <xdr:row>41</xdr:row>
                    <xdr:rowOff>1800225</xdr:rowOff>
                  </to>
                </anchor>
              </controlPr>
            </control>
          </mc:Choice>
        </mc:AlternateContent>
        <mc:AlternateContent xmlns:mc="http://schemas.openxmlformats.org/markup-compatibility/2006">
          <mc:Choice Requires="x14">
            <control shapeId="59474" r:id="rId84" name="Check Box 82">
              <controlPr defaultSize="0" autoFill="0" autoLine="0" autoPict="0">
                <anchor moveWithCells="1" sizeWithCells="1">
                  <from>
                    <xdr:col>32</xdr:col>
                    <xdr:colOff>142875</xdr:colOff>
                    <xdr:row>41</xdr:row>
                    <xdr:rowOff>352425</xdr:rowOff>
                  </from>
                  <to>
                    <xdr:col>33</xdr:col>
                    <xdr:colOff>200025</xdr:colOff>
                    <xdr:row>41</xdr:row>
                    <xdr:rowOff>790575</xdr:rowOff>
                  </to>
                </anchor>
              </controlPr>
            </control>
          </mc:Choice>
        </mc:AlternateContent>
        <mc:AlternateContent xmlns:mc="http://schemas.openxmlformats.org/markup-compatibility/2006">
          <mc:Choice Requires="x14">
            <control shapeId="59475" r:id="rId85" name="Check Box 83">
              <controlPr defaultSize="0" autoFill="0" autoLine="0" autoPict="0">
                <anchor moveWithCells="1" sizeWithCells="1">
                  <from>
                    <xdr:col>32</xdr:col>
                    <xdr:colOff>152400</xdr:colOff>
                    <xdr:row>41</xdr:row>
                    <xdr:rowOff>2152650</xdr:rowOff>
                  </from>
                  <to>
                    <xdr:col>33</xdr:col>
                    <xdr:colOff>209550</xdr:colOff>
                    <xdr:row>41</xdr:row>
                    <xdr:rowOff>2943225</xdr:rowOff>
                  </to>
                </anchor>
              </controlPr>
            </control>
          </mc:Choice>
        </mc:AlternateContent>
        <mc:AlternateContent xmlns:mc="http://schemas.openxmlformats.org/markup-compatibility/2006">
          <mc:Choice Requires="x14">
            <control shapeId="59476" r:id="rId86" name="Check Box 84">
              <controlPr defaultSize="0" autoFill="0" autoLine="0" autoPict="0">
                <anchor moveWithCells="1" sizeWithCells="1">
                  <from>
                    <xdr:col>32</xdr:col>
                    <xdr:colOff>152400</xdr:colOff>
                    <xdr:row>42</xdr:row>
                    <xdr:rowOff>323850</xdr:rowOff>
                  </from>
                  <to>
                    <xdr:col>33</xdr:col>
                    <xdr:colOff>38100</xdr:colOff>
                    <xdr:row>42</xdr:row>
                    <xdr:rowOff>1047750</xdr:rowOff>
                  </to>
                </anchor>
              </controlPr>
            </control>
          </mc:Choice>
        </mc:AlternateContent>
        <mc:AlternateContent xmlns:mc="http://schemas.openxmlformats.org/markup-compatibility/2006">
          <mc:Choice Requires="x14">
            <control shapeId="59477" r:id="rId87" name="Check Box 85">
              <controlPr defaultSize="0" autoFill="0" autoLine="0" autoPict="0">
                <anchor moveWithCells="1" sizeWithCells="1">
                  <from>
                    <xdr:col>32</xdr:col>
                    <xdr:colOff>152400</xdr:colOff>
                    <xdr:row>42</xdr:row>
                    <xdr:rowOff>1343025</xdr:rowOff>
                  </from>
                  <to>
                    <xdr:col>33</xdr:col>
                    <xdr:colOff>38100</xdr:colOff>
                    <xdr:row>42</xdr:row>
                    <xdr:rowOff>2066925</xdr:rowOff>
                  </to>
                </anchor>
              </controlPr>
            </control>
          </mc:Choice>
        </mc:AlternateContent>
        <mc:AlternateContent xmlns:mc="http://schemas.openxmlformats.org/markup-compatibility/2006">
          <mc:Choice Requires="x14">
            <control shapeId="59478" r:id="rId88" name="Check Box 86">
              <controlPr defaultSize="0" autoFill="0" autoLine="0" autoPict="0">
                <anchor moveWithCells="1" sizeWithCells="1">
                  <from>
                    <xdr:col>32</xdr:col>
                    <xdr:colOff>152400</xdr:colOff>
                    <xdr:row>43</xdr:row>
                    <xdr:rowOff>571500</xdr:rowOff>
                  </from>
                  <to>
                    <xdr:col>33</xdr:col>
                    <xdr:colOff>38100</xdr:colOff>
                    <xdr:row>43</xdr:row>
                    <xdr:rowOff>1295400</xdr:rowOff>
                  </to>
                </anchor>
              </controlPr>
            </control>
          </mc:Choice>
        </mc:AlternateContent>
        <mc:AlternateContent xmlns:mc="http://schemas.openxmlformats.org/markup-compatibility/2006">
          <mc:Choice Requires="x14">
            <control shapeId="59479" r:id="rId89" name="Check Box 87">
              <controlPr defaultSize="0" autoFill="0" autoLine="0" autoPict="0">
                <anchor moveWithCells="1" sizeWithCells="1">
                  <from>
                    <xdr:col>32</xdr:col>
                    <xdr:colOff>133350</xdr:colOff>
                    <xdr:row>43</xdr:row>
                    <xdr:rowOff>1152525</xdr:rowOff>
                  </from>
                  <to>
                    <xdr:col>33</xdr:col>
                    <xdr:colOff>180975</xdr:colOff>
                    <xdr:row>43</xdr:row>
                    <xdr:rowOff>2057400</xdr:rowOff>
                  </to>
                </anchor>
              </controlPr>
            </control>
          </mc:Choice>
        </mc:AlternateContent>
        <mc:AlternateContent xmlns:mc="http://schemas.openxmlformats.org/markup-compatibility/2006">
          <mc:Choice Requires="x14">
            <control shapeId="59480" r:id="rId90" name="Check Box 88">
              <controlPr defaultSize="0" autoFill="0" autoLine="0" autoPict="0">
                <anchor moveWithCells="1" sizeWithCells="1">
                  <from>
                    <xdr:col>32</xdr:col>
                    <xdr:colOff>152400</xdr:colOff>
                    <xdr:row>43</xdr:row>
                    <xdr:rowOff>1895475</xdr:rowOff>
                  </from>
                  <to>
                    <xdr:col>33</xdr:col>
                    <xdr:colOff>180975</xdr:colOff>
                    <xdr:row>43</xdr:row>
                    <xdr:rowOff>2762250</xdr:rowOff>
                  </to>
                </anchor>
              </controlPr>
            </control>
          </mc:Choice>
        </mc:AlternateContent>
        <mc:AlternateContent xmlns:mc="http://schemas.openxmlformats.org/markup-compatibility/2006">
          <mc:Choice Requires="x14">
            <control shapeId="59481" r:id="rId91" name="Check Box 89">
              <controlPr defaultSize="0" autoFill="0" autoLine="0" autoPict="0">
                <anchor moveWithCells="1" sizeWithCells="1">
                  <from>
                    <xdr:col>32</xdr:col>
                    <xdr:colOff>133350</xdr:colOff>
                    <xdr:row>43</xdr:row>
                    <xdr:rowOff>2781300</xdr:rowOff>
                  </from>
                  <to>
                    <xdr:col>33</xdr:col>
                    <xdr:colOff>19050</xdr:colOff>
                    <xdr:row>43</xdr:row>
                    <xdr:rowOff>3505200</xdr:rowOff>
                  </to>
                </anchor>
              </controlPr>
            </control>
          </mc:Choice>
        </mc:AlternateContent>
        <mc:AlternateContent xmlns:mc="http://schemas.openxmlformats.org/markup-compatibility/2006">
          <mc:Choice Requires="x14">
            <control shapeId="59482" r:id="rId92" name="Check Box 90">
              <controlPr defaultSize="0" autoFill="0" autoLine="0" autoPict="0">
                <anchor moveWithCells="1" sizeWithCells="1">
                  <from>
                    <xdr:col>32</xdr:col>
                    <xdr:colOff>142875</xdr:colOff>
                    <xdr:row>24</xdr:row>
                    <xdr:rowOff>2085975</xdr:rowOff>
                  </from>
                  <to>
                    <xdr:col>33</xdr:col>
                    <xdr:colOff>323850</xdr:colOff>
                    <xdr:row>24</xdr:row>
                    <xdr:rowOff>3038475</xdr:rowOff>
                  </to>
                </anchor>
              </controlPr>
            </control>
          </mc:Choice>
        </mc:AlternateContent>
        <mc:AlternateContent xmlns:mc="http://schemas.openxmlformats.org/markup-compatibility/2006">
          <mc:Choice Requires="x14">
            <control shapeId="59483" r:id="rId93" name="Check Box 91">
              <controlPr defaultSize="0" autoFill="0" autoLine="0" autoPict="0">
                <anchor moveWithCells="1" sizeWithCells="1">
                  <from>
                    <xdr:col>32</xdr:col>
                    <xdr:colOff>152400</xdr:colOff>
                    <xdr:row>46</xdr:row>
                    <xdr:rowOff>1895475</xdr:rowOff>
                  </from>
                  <to>
                    <xdr:col>33</xdr:col>
                    <xdr:colOff>209550</xdr:colOff>
                    <xdr:row>46</xdr:row>
                    <xdr:rowOff>2124075</xdr:rowOff>
                  </to>
                </anchor>
              </controlPr>
            </control>
          </mc:Choice>
        </mc:AlternateContent>
        <mc:AlternateContent xmlns:mc="http://schemas.openxmlformats.org/markup-compatibility/2006">
          <mc:Choice Requires="x14">
            <control shapeId="59484" r:id="rId94" name="Check Box 92">
              <controlPr defaultSize="0" autoFill="0" autoLine="0" autoPict="0">
                <anchor moveWithCells="1" sizeWithCells="1">
                  <from>
                    <xdr:col>32</xdr:col>
                    <xdr:colOff>123825</xdr:colOff>
                    <xdr:row>46</xdr:row>
                    <xdr:rowOff>171450</xdr:rowOff>
                  </from>
                  <to>
                    <xdr:col>33</xdr:col>
                    <xdr:colOff>180975</xdr:colOff>
                    <xdr:row>46</xdr:row>
                    <xdr:rowOff>419100</xdr:rowOff>
                  </to>
                </anchor>
              </controlPr>
            </control>
          </mc:Choice>
        </mc:AlternateContent>
        <mc:AlternateContent xmlns:mc="http://schemas.openxmlformats.org/markup-compatibility/2006">
          <mc:Choice Requires="x14">
            <control shapeId="59485" r:id="rId95" name="Check Box 93">
              <controlPr defaultSize="0" autoFill="0" autoLine="0" autoPict="0">
                <anchor moveWithCells="1" sizeWithCells="1">
                  <from>
                    <xdr:col>32</xdr:col>
                    <xdr:colOff>152400</xdr:colOff>
                    <xdr:row>46</xdr:row>
                    <xdr:rowOff>2562225</xdr:rowOff>
                  </from>
                  <to>
                    <xdr:col>33</xdr:col>
                    <xdr:colOff>209550</xdr:colOff>
                    <xdr:row>46</xdr:row>
                    <xdr:rowOff>2819400</xdr:rowOff>
                  </to>
                </anchor>
              </controlPr>
            </control>
          </mc:Choice>
        </mc:AlternateContent>
        <mc:AlternateContent xmlns:mc="http://schemas.openxmlformats.org/markup-compatibility/2006">
          <mc:Choice Requires="x14">
            <control shapeId="59486" r:id="rId96" name="Check Box 94">
              <controlPr defaultSize="0" autoFill="0" autoLine="0" autoPict="0">
                <anchor moveWithCells="1" sizeWithCells="1">
                  <from>
                    <xdr:col>32</xdr:col>
                    <xdr:colOff>142875</xdr:colOff>
                    <xdr:row>38</xdr:row>
                    <xdr:rowOff>1695450</xdr:rowOff>
                  </from>
                  <to>
                    <xdr:col>33</xdr:col>
                    <xdr:colOff>200025</xdr:colOff>
                    <xdr:row>38</xdr:row>
                    <xdr:rowOff>1952625</xdr:rowOff>
                  </to>
                </anchor>
              </controlPr>
            </control>
          </mc:Choice>
        </mc:AlternateContent>
        <mc:AlternateContent xmlns:mc="http://schemas.openxmlformats.org/markup-compatibility/2006">
          <mc:Choice Requires="x14">
            <control shapeId="59487" r:id="rId97" name="Check Box 95">
              <controlPr defaultSize="0" autoFill="0" autoLine="0" autoPict="0">
                <anchor moveWithCells="1" sizeWithCells="1">
                  <from>
                    <xdr:col>32</xdr:col>
                    <xdr:colOff>133350</xdr:colOff>
                    <xdr:row>38</xdr:row>
                    <xdr:rowOff>2457450</xdr:rowOff>
                  </from>
                  <to>
                    <xdr:col>33</xdr:col>
                    <xdr:colOff>190500</xdr:colOff>
                    <xdr:row>38</xdr:row>
                    <xdr:rowOff>2695575</xdr:rowOff>
                  </to>
                </anchor>
              </controlPr>
            </control>
          </mc:Choice>
        </mc:AlternateContent>
        <mc:AlternateContent xmlns:mc="http://schemas.openxmlformats.org/markup-compatibility/2006">
          <mc:Choice Requires="x14">
            <control shapeId="59488" r:id="rId98" name="Check Box 96">
              <controlPr defaultSize="0" autoFill="0" autoLine="0" autoPict="0">
                <anchor moveWithCells="1" sizeWithCells="1">
                  <from>
                    <xdr:col>32</xdr:col>
                    <xdr:colOff>152400</xdr:colOff>
                    <xdr:row>39</xdr:row>
                    <xdr:rowOff>1066800</xdr:rowOff>
                  </from>
                  <to>
                    <xdr:col>33</xdr:col>
                    <xdr:colOff>209550</xdr:colOff>
                    <xdr:row>39</xdr:row>
                    <xdr:rowOff>1314450</xdr:rowOff>
                  </to>
                </anchor>
              </controlPr>
            </control>
          </mc:Choice>
        </mc:AlternateContent>
        <mc:AlternateContent xmlns:mc="http://schemas.openxmlformats.org/markup-compatibility/2006">
          <mc:Choice Requires="x14">
            <control shapeId="59489" r:id="rId99" name="Check Box 97">
              <controlPr defaultSize="0" autoFill="0" autoLine="0" autoPict="0">
                <anchor moveWithCells="1" sizeWithCells="1">
                  <from>
                    <xdr:col>32</xdr:col>
                    <xdr:colOff>133350</xdr:colOff>
                    <xdr:row>39</xdr:row>
                    <xdr:rowOff>419100</xdr:rowOff>
                  </from>
                  <to>
                    <xdr:col>33</xdr:col>
                    <xdr:colOff>190500</xdr:colOff>
                    <xdr:row>39</xdr:row>
                    <xdr:rowOff>666750</xdr:rowOff>
                  </to>
                </anchor>
              </controlPr>
            </control>
          </mc:Choice>
        </mc:AlternateContent>
        <mc:AlternateContent xmlns:mc="http://schemas.openxmlformats.org/markup-compatibility/2006">
          <mc:Choice Requires="x14">
            <control shapeId="59490" r:id="rId100" name="Check Box 98">
              <controlPr defaultSize="0" autoFill="0" autoLine="0" autoPict="0">
                <anchor moveWithCells="1" sizeWithCells="1">
                  <from>
                    <xdr:col>32</xdr:col>
                    <xdr:colOff>161925</xdr:colOff>
                    <xdr:row>43</xdr:row>
                    <xdr:rowOff>4619625</xdr:rowOff>
                  </from>
                  <to>
                    <xdr:col>33</xdr:col>
                    <xdr:colOff>47625</xdr:colOff>
                    <xdr:row>45</xdr:row>
                    <xdr:rowOff>600075</xdr:rowOff>
                  </to>
                </anchor>
              </controlPr>
            </control>
          </mc:Choice>
        </mc:AlternateContent>
        <mc:AlternateContent xmlns:mc="http://schemas.openxmlformats.org/markup-compatibility/2006">
          <mc:Choice Requires="x14">
            <control shapeId="59491" r:id="rId101" name="Check Box 99">
              <controlPr defaultSize="0" autoFill="0" autoLine="0" autoPict="0">
                <anchor moveWithCells="1" sizeWithCells="1">
                  <from>
                    <xdr:col>32</xdr:col>
                    <xdr:colOff>133350</xdr:colOff>
                    <xdr:row>45</xdr:row>
                    <xdr:rowOff>2076450</xdr:rowOff>
                  </from>
                  <to>
                    <xdr:col>33</xdr:col>
                    <xdr:colOff>19050</xdr:colOff>
                    <xdr:row>45</xdr:row>
                    <xdr:rowOff>2819400</xdr:rowOff>
                  </to>
                </anchor>
              </controlPr>
            </control>
          </mc:Choice>
        </mc:AlternateContent>
        <mc:AlternateContent xmlns:mc="http://schemas.openxmlformats.org/markup-compatibility/2006">
          <mc:Choice Requires="x14">
            <control shapeId="59492" r:id="rId102" name="Check Box 100">
              <controlPr defaultSize="0" autoFill="0" autoLine="0" autoPict="0">
                <anchor moveWithCells="1" sizeWithCells="1">
                  <from>
                    <xdr:col>32</xdr:col>
                    <xdr:colOff>133350</xdr:colOff>
                    <xdr:row>45</xdr:row>
                    <xdr:rowOff>1247775</xdr:rowOff>
                  </from>
                  <to>
                    <xdr:col>33</xdr:col>
                    <xdr:colOff>19050</xdr:colOff>
                    <xdr:row>45</xdr:row>
                    <xdr:rowOff>1962150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codeName="Hoja3">
    <tabColor theme="3" tint="0.39997558519241921"/>
    <pageSetUpPr fitToPage="1"/>
  </sheetPr>
  <dimension ref="A1:AR854"/>
  <sheetViews>
    <sheetView showGridLines="0" showZeros="0" zoomScale="75" zoomScaleNormal="60" zoomScaleSheetLayoutView="75" workbookViewId="0">
      <selection activeCell="B8" sqref="B8"/>
    </sheetView>
  </sheetViews>
  <sheetFormatPr baseColWidth="10" defaultColWidth="2.77734375" defaultRowHeight="15" x14ac:dyDescent="0.2"/>
  <cols>
    <col min="1" max="1" width="7.77734375" style="2" customWidth="1"/>
    <col min="2" max="2" width="42.109375" style="4" customWidth="1"/>
    <col min="3" max="3" width="48" style="4" bestFit="1" customWidth="1"/>
    <col min="4" max="4" width="28.77734375" style="6" customWidth="1"/>
    <col min="5" max="5" width="5.5546875" style="6" hidden="1" customWidth="1"/>
    <col min="6" max="6" width="25.109375" style="2" customWidth="1"/>
    <col min="7" max="7" width="22.21875" style="8" customWidth="1"/>
    <col min="8" max="8" width="38.21875" style="2" customWidth="1"/>
    <col min="9" max="9" width="8" style="2" hidden="1" customWidth="1"/>
    <col min="10" max="10" width="8.33203125" style="2" customWidth="1"/>
    <col min="11" max="11" width="17.77734375" style="2" customWidth="1"/>
    <col min="12" max="12" width="4.109375" style="2" customWidth="1"/>
    <col min="13" max="13" width="4.5546875" style="2" customWidth="1"/>
    <col min="14" max="14" width="5.77734375" style="2" customWidth="1"/>
    <col min="15" max="15" width="5.5546875" style="2" customWidth="1"/>
    <col min="16" max="16" width="5.88671875" style="7" bestFit="1" customWidth="1"/>
    <col min="17" max="17" width="4.109375" style="7" customWidth="1"/>
    <col min="18" max="18" width="5.5546875" style="2" bestFit="1" customWidth="1"/>
    <col min="19" max="19" width="13.33203125" style="2" customWidth="1"/>
    <col min="20" max="20" width="17.109375" style="16" customWidth="1"/>
    <col min="21" max="21" width="13" style="16" customWidth="1"/>
    <col min="22" max="22" width="18.88671875" style="16" customWidth="1"/>
    <col min="23" max="23" width="19.44140625" style="16" customWidth="1"/>
    <col min="24" max="24" width="17.6640625" style="16" customWidth="1"/>
    <col min="25" max="16384" width="2.77734375" style="2"/>
  </cols>
  <sheetData>
    <row r="1" spans="1:44" s="1" customFormat="1" ht="25.5" customHeight="1" x14ac:dyDescent="0.2">
      <c r="A1" s="315"/>
      <c r="B1" s="316"/>
      <c r="C1" s="309" t="s">
        <v>372</v>
      </c>
      <c r="D1" s="310"/>
      <c r="E1" s="6"/>
      <c r="F1" s="2"/>
      <c r="G1" s="8"/>
      <c r="H1" s="2"/>
      <c r="I1" s="2"/>
      <c r="J1" s="2"/>
      <c r="K1" s="2"/>
      <c r="L1" s="2"/>
      <c r="M1" s="2"/>
      <c r="N1" s="2"/>
      <c r="O1" s="2"/>
      <c r="P1" s="7"/>
      <c r="Q1" s="7"/>
      <c r="R1" s="2"/>
      <c r="S1" s="2"/>
      <c r="T1" s="16"/>
      <c r="U1" s="16"/>
      <c r="V1" s="16"/>
      <c r="W1" s="16"/>
      <c r="X1" s="16"/>
      <c r="Y1" s="5"/>
      <c r="Z1" s="5"/>
      <c r="AA1" s="5"/>
      <c r="AB1" s="5"/>
      <c r="AC1" s="5"/>
      <c r="AD1" s="5"/>
      <c r="AE1" s="5"/>
      <c r="AF1" s="5"/>
      <c r="AG1" s="5"/>
      <c r="AH1" s="5"/>
      <c r="AI1" s="5"/>
      <c r="AJ1" s="5"/>
      <c r="AK1" s="5"/>
      <c r="AL1" s="5"/>
      <c r="AM1" s="5"/>
      <c r="AN1" s="5"/>
      <c r="AO1" s="5"/>
      <c r="AP1" s="5"/>
      <c r="AQ1" s="5"/>
      <c r="AR1" s="5"/>
    </row>
    <row r="2" spans="1:44" s="1" customFormat="1" ht="25.5" customHeight="1" x14ac:dyDescent="0.2">
      <c r="A2" s="317"/>
      <c r="B2" s="318"/>
      <c r="C2" s="311"/>
      <c r="D2" s="312"/>
      <c r="E2" s="6"/>
      <c r="F2" s="2"/>
      <c r="G2" s="8"/>
      <c r="H2" s="2"/>
      <c r="I2" s="2"/>
      <c r="J2" s="2"/>
      <c r="K2" s="2"/>
      <c r="L2" s="2"/>
      <c r="M2" s="2"/>
      <c r="N2" s="2"/>
      <c r="O2" s="2"/>
      <c r="P2" s="7"/>
      <c r="Q2" s="7"/>
      <c r="R2" s="2"/>
      <c r="S2" s="2"/>
      <c r="T2" s="16"/>
      <c r="U2" s="16"/>
      <c r="V2" s="16"/>
      <c r="W2" s="16"/>
      <c r="X2" s="16"/>
      <c r="Y2" s="5"/>
      <c r="Z2" s="5"/>
      <c r="AA2" s="5"/>
      <c r="AB2" s="5"/>
      <c r="AC2" s="5"/>
      <c r="AD2" s="5"/>
      <c r="AE2" s="5"/>
      <c r="AF2" s="5"/>
      <c r="AG2" s="5"/>
      <c r="AH2" s="5"/>
      <c r="AI2" s="5"/>
      <c r="AJ2" s="5"/>
      <c r="AK2" s="5"/>
      <c r="AL2" s="5"/>
      <c r="AM2" s="5"/>
      <c r="AN2" s="5"/>
      <c r="AO2" s="5"/>
      <c r="AP2" s="5"/>
      <c r="AQ2" s="5"/>
      <c r="AR2" s="5"/>
    </row>
    <row r="3" spans="1:44" s="1" customFormat="1" ht="76.5" customHeight="1" thickBot="1" x14ac:dyDescent="0.25">
      <c r="A3" s="319"/>
      <c r="B3" s="320"/>
      <c r="C3" s="313"/>
      <c r="D3" s="314"/>
      <c r="E3" s="6"/>
      <c r="F3" s="2"/>
      <c r="G3" s="8"/>
      <c r="H3" s="2"/>
      <c r="I3" s="2"/>
      <c r="J3" s="2"/>
      <c r="K3" s="2"/>
      <c r="L3" s="2"/>
      <c r="M3" s="2"/>
      <c r="N3" s="2"/>
      <c r="O3" s="2"/>
      <c r="P3" s="7"/>
      <c r="Q3" s="7"/>
      <c r="R3" s="2"/>
      <c r="S3" s="2"/>
      <c r="T3" s="16"/>
      <c r="U3" s="16"/>
      <c r="V3" s="16"/>
      <c r="W3" s="16"/>
      <c r="X3" s="16"/>
      <c r="Y3" s="5"/>
      <c r="Z3" s="5"/>
      <c r="AA3" s="5"/>
      <c r="AB3" s="5"/>
      <c r="AC3" s="5"/>
      <c r="AD3" s="5"/>
      <c r="AE3" s="5"/>
      <c r="AF3" s="5"/>
      <c r="AG3" s="5"/>
      <c r="AH3" s="5"/>
      <c r="AI3" s="5"/>
      <c r="AJ3" s="5"/>
      <c r="AK3" s="5"/>
      <c r="AL3" s="5"/>
      <c r="AM3" s="5"/>
      <c r="AN3" s="5"/>
      <c r="AO3" s="5"/>
      <c r="AP3" s="5"/>
      <c r="AQ3" s="5"/>
      <c r="AR3" s="5"/>
    </row>
    <row r="4" spans="1:44" s="1" customFormat="1" ht="45" customHeight="1" thickBot="1" x14ac:dyDescent="0.25">
      <c r="A4" s="199" t="s">
        <v>375</v>
      </c>
      <c r="B4" s="200" t="s">
        <v>371</v>
      </c>
      <c r="C4" s="200" t="s">
        <v>374</v>
      </c>
      <c r="D4" s="201" t="s">
        <v>373</v>
      </c>
      <c r="E4" s="6"/>
      <c r="F4" s="2"/>
      <c r="G4" s="8"/>
      <c r="H4" s="2"/>
      <c r="I4" s="2"/>
      <c r="J4" s="2"/>
      <c r="K4" s="2"/>
      <c r="L4" s="2"/>
      <c r="M4" s="2"/>
      <c r="N4" s="2"/>
      <c r="O4" s="2"/>
      <c r="P4" s="7"/>
      <c r="Q4" s="7"/>
      <c r="R4" s="2"/>
      <c r="S4" s="2"/>
      <c r="T4" s="16"/>
      <c r="U4" s="16"/>
      <c r="V4" s="16"/>
      <c r="W4" s="16"/>
      <c r="X4" s="16"/>
      <c r="Y4" s="5"/>
      <c r="Z4" s="5"/>
      <c r="AA4" s="5"/>
      <c r="AB4" s="5"/>
      <c r="AC4" s="5"/>
      <c r="AD4" s="5"/>
      <c r="AE4" s="5"/>
      <c r="AF4" s="5"/>
      <c r="AG4" s="5"/>
      <c r="AH4" s="5"/>
      <c r="AI4" s="5"/>
      <c r="AJ4" s="5"/>
      <c r="AK4" s="5"/>
      <c r="AL4" s="5"/>
      <c r="AM4" s="5"/>
      <c r="AN4" s="5"/>
      <c r="AO4" s="5"/>
      <c r="AP4" s="5"/>
      <c r="AQ4" s="5"/>
      <c r="AR4" s="5"/>
    </row>
    <row r="5" spans="1:44" s="1" customFormat="1" ht="75.75" customHeight="1" x14ac:dyDescent="0.2">
      <c r="A5" s="84">
        <v>1</v>
      </c>
      <c r="B5" s="87" t="s">
        <v>471</v>
      </c>
      <c r="C5" s="85" t="s">
        <v>430</v>
      </c>
      <c r="D5" s="86"/>
      <c r="E5" s="6"/>
      <c r="F5" s="2"/>
      <c r="G5" s="8"/>
      <c r="H5" s="2"/>
      <c r="I5" s="2"/>
      <c r="J5" s="2"/>
      <c r="K5" s="2"/>
      <c r="L5" s="2"/>
      <c r="M5" s="2"/>
      <c r="N5" s="2"/>
      <c r="O5" s="2"/>
      <c r="P5" s="7"/>
      <c r="Q5" s="7"/>
      <c r="R5" s="2"/>
      <c r="S5" s="2"/>
      <c r="T5" s="16"/>
      <c r="U5" s="16"/>
      <c r="V5" s="16"/>
      <c r="W5" s="16"/>
      <c r="X5" s="16"/>
      <c r="Y5" s="5"/>
      <c r="Z5" s="5"/>
      <c r="AA5" s="5"/>
      <c r="AB5" s="5"/>
      <c r="AC5" s="5"/>
      <c r="AD5" s="5"/>
      <c r="AE5" s="5"/>
      <c r="AF5" s="5"/>
      <c r="AG5" s="5"/>
      <c r="AH5" s="5"/>
      <c r="AI5" s="5"/>
      <c r="AJ5" s="5"/>
      <c r="AK5" s="5"/>
      <c r="AL5" s="5"/>
      <c r="AM5" s="5"/>
      <c r="AN5" s="5"/>
      <c r="AO5" s="5"/>
      <c r="AP5" s="5"/>
      <c r="AQ5" s="5"/>
      <c r="AR5" s="5"/>
    </row>
    <row r="6" spans="1:44" s="1" customFormat="1" ht="78.75" customHeight="1" x14ac:dyDescent="0.2">
      <c r="A6" s="18">
        <v>2</v>
      </c>
      <c r="B6" s="17"/>
      <c r="C6" s="17"/>
      <c r="D6" s="17"/>
      <c r="E6" s="6"/>
      <c r="F6" s="2"/>
      <c r="G6" s="8"/>
      <c r="H6" s="2"/>
      <c r="I6" s="2"/>
      <c r="J6" s="2"/>
      <c r="K6" s="2"/>
      <c r="L6" s="2"/>
      <c r="M6" s="2"/>
      <c r="N6" s="2"/>
      <c r="O6" s="2"/>
      <c r="P6" s="7"/>
      <c r="Q6" s="7"/>
      <c r="R6" s="2"/>
      <c r="S6" s="2"/>
      <c r="T6" s="16"/>
      <c r="U6" s="16"/>
      <c r="V6" s="16"/>
      <c r="W6" s="16"/>
      <c r="X6" s="16"/>
      <c r="Y6" s="5"/>
      <c r="Z6" s="5"/>
      <c r="AA6" s="5"/>
      <c r="AB6" s="5"/>
      <c r="AC6" s="5"/>
      <c r="AD6" s="5"/>
      <c r="AE6" s="5"/>
      <c r="AF6" s="5"/>
      <c r="AG6" s="5"/>
      <c r="AH6" s="5"/>
      <c r="AI6" s="5"/>
      <c r="AJ6" s="5"/>
      <c r="AK6" s="5"/>
      <c r="AL6" s="5"/>
      <c r="AM6" s="5"/>
      <c r="AN6" s="5"/>
      <c r="AO6" s="5"/>
      <c r="AP6" s="5"/>
      <c r="AQ6" s="5"/>
      <c r="AR6" s="5"/>
    </row>
    <row r="7" spans="1:44" s="1" customFormat="1" ht="78.75" customHeight="1" x14ac:dyDescent="0.2">
      <c r="A7" s="18">
        <v>3</v>
      </c>
      <c r="B7" s="17"/>
      <c r="C7" s="17"/>
      <c r="D7" s="17"/>
      <c r="E7" s="6"/>
      <c r="F7" s="2"/>
      <c r="G7" s="8"/>
      <c r="H7" s="2"/>
      <c r="I7" s="2"/>
      <c r="J7" s="2"/>
      <c r="K7" s="2"/>
      <c r="L7" s="2"/>
      <c r="M7" s="2"/>
      <c r="N7" s="2"/>
      <c r="O7" s="2"/>
      <c r="P7" s="7"/>
      <c r="Q7" s="7"/>
      <c r="R7" s="2"/>
      <c r="S7" s="2"/>
      <c r="T7" s="16"/>
      <c r="U7" s="16"/>
      <c r="V7" s="16"/>
      <c r="W7" s="16"/>
      <c r="X7" s="16"/>
      <c r="Y7" s="5"/>
      <c r="Z7" s="5"/>
      <c r="AA7" s="5"/>
      <c r="AB7" s="5"/>
      <c r="AC7" s="5"/>
      <c r="AD7" s="5"/>
      <c r="AE7" s="5"/>
      <c r="AF7" s="5"/>
      <c r="AG7" s="5"/>
      <c r="AH7" s="5"/>
      <c r="AI7" s="5"/>
      <c r="AJ7" s="5"/>
      <c r="AK7" s="5"/>
      <c r="AL7" s="5"/>
      <c r="AM7" s="5"/>
      <c r="AN7" s="5"/>
      <c r="AO7" s="5"/>
      <c r="AP7" s="5"/>
      <c r="AQ7" s="5"/>
      <c r="AR7" s="5"/>
    </row>
    <row r="8" spans="1:44" s="1" customFormat="1" ht="78.75" customHeight="1" x14ac:dyDescent="0.2">
      <c r="A8" s="18">
        <v>4</v>
      </c>
      <c r="B8" s="17"/>
      <c r="C8" s="17"/>
      <c r="D8" s="17"/>
      <c r="E8" s="6"/>
      <c r="F8" s="2"/>
      <c r="G8" s="8"/>
      <c r="H8" s="2"/>
      <c r="I8" s="2"/>
      <c r="J8" s="2"/>
      <c r="K8" s="2"/>
      <c r="L8" s="2"/>
      <c r="M8" s="2"/>
      <c r="N8" s="2"/>
      <c r="O8" s="2"/>
      <c r="P8" s="7"/>
      <c r="Q8" s="7"/>
      <c r="R8" s="2"/>
      <c r="S8" s="2"/>
      <c r="T8" s="16"/>
      <c r="U8" s="16"/>
      <c r="V8" s="16"/>
      <c r="W8" s="16"/>
      <c r="X8" s="16"/>
      <c r="Y8" s="5"/>
      <c r="Z8" s="5"/>
      <c r="AA8" s="5"/>
      <c r="AB8" s="5"/>
      <c r="AC8" s="5"/>
      <c r="AD8" s="5"/>
      <c r="AE8" s="5"/>
      <c r="AF8" s="5"/>
      <c r="AG8" s="5"/>
      <c r="AH8" s="5"/>
      <c r="AI8" s="5"/>
      <c r="AJ8" s="5"/>
      <c r="AK8" s="5"/>
      <c r="AL8" s="5"/>
      <c r="AM8" s="5"/>
      <c r="AN8" s="5"/>
      <c r="AO8" s="5"/>
      <c r="AP8" s="5"/>
      <c r="AQ8" s="5"/>
      <c r="AR8" s="5"/>
    </row>
    <row r="9" spans="1:44" s="1" customFormat="1" ht="78.75" customHeight="1" x14ac:dyDescent="0.2">
      <c r="A9" s="18">
        <v>5</v>
      </c>
      <c r="B9" s="17"/>
      <c r="C9" s="17"/>
      <c r="D9" s="17"/>
      <c r="E9" s="6"/>
      <c r="F9" s="2"/>
      <c r="G9" s="8"/>
      <c r="H9" s="2"/>
      <c r="I9" s="2"/>
      <c r="J9" s="2"/>
      <c r="K9" s="2"/>
      <c r="L9" s="2"/>
      <c r="M9" s="2"/>
      <c r="N9" s="2"/>
      <c r="O9" s="2"/>
      <c r="P9" s="7"/>
      <c r="Q9" s="7"/>
      <c r="R9" s="2"/>
      <c r="S9" s="2"/>
      <c r="T9" s="16"/>
      <c r="U9" s="16"/>
      <c r="V9" s="16"/>
      <c r="W9" s="16"/>
      <c r="X9" s="16"/>
      <c r="Y9" s="5"/>
      <c r="Z9" s="5"/>
      <c r="AA9" s="5"/>
      <c r="AB9" s="5"/>
      <c r="AC9" s="5"/>
      <c r="AD9" s="5"/>
      <c r="AE9" s="5"/>
      <c r="AF9" s="5"/>
      <c r="AG9" s="5"/>
      <c r="AH9" s="5"/>
      <c r="AI9" s="5"/>
      <c r="AJ9" s="5"/>
      <c r="AK9" s="5"/>
      <c r="AL9" s="5"/>
      <c r="AM9" s="5"/>
      <c r="AN9" s="5"/>
      <c r="AO9" s="5"/>
      <c r="AP9" s="5"/>
      <c r="AQ9" s="5"/>
      <c r="AR9" s="5"/>
    </row>
    <row r="10" spans="1:44" s="1" customFormat="1" ht="78.75" customHeight="1" x14ac:dyDescent="0.2">
      <c r="A10" s="18">
        <v>6</v>
      </c>
      <c r="B10" s="17"/>
      <c r="C10" s="17"/>
      <c r="D10" s="17"/>
      <c r="E10" s="6"/>
      <c r="F10" s="2"/>
      <c r="G10" s="8"/>
      <c r="H10" s="2"/>
      <c r="I10" s="2"/>
      <c r="J10" s="2"/>
      <c r="K10" s="2"/>
      <c r="L10" s="2"/>
      <c r="M10" s="2"/>
      <c r="N10" s="2"/>
      <c r="O10" s="2"/>
      <c r="P10" s="7"/>
      <c r="Q10" s="7"/>
      <c r="R10" s="2"/>
      <c r="S10" s="2"/>
      <c r="T10" s="16"/>
      <c r="U10" s="16"/>
      <c r="V10" s="16"/>
      <c r="W10" s="16"/>
      <c r="X10" s="16"/>
      <c r="Y10" s="5"/>
      <c r="Z10" s="5"/>
      <c r="AA10" s="5"/>
      <c r="AB10" s="5"/>
      <c r="AC10" s="5"/>
      <c r="AD10" s="5"/>
      <c r="AE10" s="5"/>
      <c r="AF10" s="5"/>
      <c r="AG10" s="5"/>
      <c r="AH10" s="5"/>
      <c r="AI10" s="5"/>
      <c r="AJ10" s="5"/>
      <c r="AK10" s="5"/>
      <c r="AL10" s="5"/>
      <c r="AM10" s="5"/>
      <c r="AN10" s="5"/>
      <c r="AO10" s="5"/>
      <c r="AP10" s="5"/>
      <c r="AQ10" s="5"/>
      <c r="AR10" s="5"/>
    </row>
    <row r="11" spans="1:44" s="1" customFormat="1" ht="78.75" customHeight="1" x14ac:dyDescent="0.2">
      <c r="A11" s="18">
        <v>7</v>
      </c>
      <c r="B11" s="17"/>
      <c r="C11" s="17"/>
      <c r="D11" s="17"/>
      <c r="E11" s="6"/>
      <c r="F11" s="2"/>
      <c r="G11" s="8"/>
      <c r="H11" s="2"/>
      <c r="I11" s="2"/>
      <c r="J11" s="2"/>
      <c r="K11" s="2"/>
      <c r="L11" s="2"/>
      <c r="M11" s="2"/>
      <c r="N11" s="2"/>
      <c r="O11" s="2"/>
      <c r="P11" s="7"/>
      <c r="Q11" s="7"/>
      <c r="R11" s="2"/>
      <c r="S11" s="2"/>
      <c r="T11" s="16"/>
      <c r="U11" s="16"/>
      <c r="V11" s="16"/>
      <c r="W11" s="16"/>
      <c r="X11" s="16"/>
      <c r="Y11" s="5"/>
      <c r="Z11" s="5"/>
      <c r="AA11" s="5"/>
      <c r="AB11" s="5"/>
      <c r="AC11" s="5"/>
      <c r="AD11" s="5"/>
      <c r="AE11" s="5"/>
      <c r="AF11" s="5"/>
      <c r="AG11" s="5"/>
      <c r="AH11" s="5"/>
      <c r="AI11" s="5"/>
      <c r="AJ11" s="5"/>
      <c r="AK11" s="5"/>
      <c r="AL11" s="5"/>
      <c r="AM11" s="5"/>
      <c r="AN11" s="5"/>
      <c r="AO11" s="5"/>
      <c r="AP11" s="5"/>
      <c r="AQ11" s="5"/>
      <c r="AR11" s="5"/>
    </row>
    <row r="12" spans="1:44" s="1" customFormat="1" ht="78.75" customHeight="1" x14ac:dyDescent="0.2">
      <c r="A12" s="18">
        <v>8</v>
      </c>
      <c r="B12" s="17"/>
      <c r="C12" s="17"/>
      <c r="D12" s="17"/>
      <c r="E12" s="6"/>
      <c r="F12" s="2"/>
      <c r="G12" s="8"/>
      <c r="H12" s="2"/>
      <c r="I12" s="2"/>
      <c r="J12" s="2"/>
      <c r="K12" s="2"/>
      <c r="L12" s="2"/>
      <c r="M12" s="2"/>
      <c r="N12" s="2"/>
      <c r="O12" s="2"/>
      <c r="P12" s="7"/>
      <c r="Q12" s="7"/>
      <c r="R12" s="2"/>
      <c r="S12" s="2"/>
      <c r="T12" s="16"/>
      <c r="U12" s="16"/>
      <c r="V12" s="16"/>
      <c r="W12" s="16"/>
      <c r="X12" s="16"/>
      <c r="Y12" s="5"/>
      <c r="Z12" s="5"/>
      <c r="AA12" s="5"/>
      <c r="AB12" s="5"/>
      <c r="AC12" s="5"/>
      <c r="AD12" s="5"/>
      <c r="AE12" s="5"/>
      <c r="AF12" s="5"/>
      <c r="AG12" s="5"/>
      <c r="AH12" s="5"/>
      <c r="AI12" s="5"/>
      <c r="AJ12" s="5"/>
      <c r="AK12" s="5"/>
      <c r="AL12" s="5"/>
      <c r="AM12" s="5"/>
      <c r="AN12" s="5"/>
      <c r="AO12" s="5"/>
      <c r="AP12" s="5"/>
      <c r="AQ12" s="5"/>
      <c r="AR12" s="5"/>
    </row>
    <row r="13" spans="1:44" s="1" customFormat="1" ht="170.1" customHeight="1" x14ac:dyDescent="0.2">
      <c r="B13" s="4"/>
      <c r="C13" s="4"/>
      <c r="D13" s="6"/>
      <c r="E13" s="6"/>
      <c r="F13" s="2"/>
      <c r="G13" s="8"/>
      <c r="H13" s="2"/>
      <c r="I13" s="2"/>
      <c r="J13" s="2"/>
      <c r="K13" s="2"/>
      <c r="L13" s="2"/>
      <c r="M13" s="2"/>
      <c r="N13" s="2"/>
      <c r="O13" s="2"/>
      <c r="P13" s="7"/>
      <c r="Q13" s="7"/>
      <c r="R13" s="2"/>
      <c r="S13" s="2"/>
      <c r="T13" s="16"/>
      <c r="U13" s="16"/>
      <c r="V13" s="16"/>
      <c r="W13" s="16"/>
      <c r="X13" s="16"/>
      <c r="Y13" s="5"/>
      <c r="Z13" s="5"/>
      <c r="AA13" s="5"/>
      <c r="AB13" s="5"/>
      <c r="AC13" s="5"/>
      <c r="AD13" s="5"/>
      <c r="AE13" s="5"/>
      <c r="AF13" s="5"/>
      <c r="AG13" s="5"/>
      <c r="AH13" s="5"/>
      <c r="AI13" s="5"/>
      <c r="AJ13" s="5"/>
      <c r="AK13" s="5"/>
      <c r="AL13" s="5"/>
      <c r="AM13" s="5"/>
      <c r="AN13" s="5"/>
      <c r="AO13" s="5"/>
      <c r="AP13" s="5"/>
      <c r="AQ13" s="5"/>
      <c r="AR13" s="5"/>
    </row>
    <row r="14" spans="1:44" s="1" customFormat="1" ht="170.1" customHeight="1" x14ac:dyDescent="0.2">
      <c r="B14" s="4"/>
      <c r="C14" s="4"/>
      <c r="D14" s="6"/>
      <c r="E14" s="6"/>
      <c r="F14" s="2"/>
      <c r="G14" s="8"/>
      <c r="H14" s="2"/>
      <c r="I14" s="2"/>
      <c r="J14" s="2"/>
      <c r="K14" s="2"/>
      <c r="L14" s="2"/>
      <c r="M14" s="2"/>
      <c r="N14" s="2"/>
      <c r="O14" s="2"/>
      <c r="P14" s="7"/>
      <c r="Q14" s="7"/>
      <c r="R14" s="2"/>
      <c r="S14" s="2"/>
      <c r="T14" s="16"/>
      <c r="U14" s="16"/>
      <c r="V14" s="16"/>
      <c r="W14" s="16"/>
      <c r="X14" s="16"/>
      <c r="Y14" s="5"/>
      <c r="Z14" s="5"/>
      <c r="AA14" s="5"/>
      <c r="AB14" s="5"/>
      <c r="AC14" s="5"/>
      <c r="AD14" s="5"/>
      <c r="AE14" s="5"/>
      <c r="AF14" s="5"/>
      <c r="AG14" s="5"/>
      <c r="AH14" s="5"/>
      <c r="AI14" s="5"/>
      <c r="AJ14" s="5"/>
      <c r="AK14" s="5"/>
      <c r="AL14" s="5"/>
      <c r="AM14" s="5"/>
      <c r="AN14" s="5"/>
      <c r="AO14" s="5"/>
      <c r="AP14" s="5"/>
      <c r="AQ14" s="5"/>
      <c r="AR14" s="5"/>
    </row>
    <row r="15" spans="1:44" s="1" customFormat="1" ht="170.1" customHeight="1" x14ac:dyDescent="0.2">
      <c r="B15" s="4"/>
      <c r="C15" s="4"/>
      <c r="D15" s="6"/>
      <c r="E15" s="6"/>
      <c r="F15" s="2"/>
      <c r="G15" s="8"/>
      <c r="H15" s="2"/>
      <c r="I15" s="2"/>
      <c r="J15" s="2"/>
      <c r="K15" s="2"/>
      <c r="L15" s="2"/>
      <c r="M15" s="2"/>
      <c r="N15" s="2"/>
      <c r="O15" s="2"/>
      <c r="P15" s="7"/>
      <c r="Q15" s="7"/>
      <c r="R15" s="2"/>
      <c r="S15" s="2"/>
      <c r="T15" s="16"/>
      <c r="U15" s="16"/>
      <c r="V15" s="16"/>
      <c r="W15" s="16"/>
      <c r="X15" s="16"/>
      <c r="Y15" s="5"/>
      <c r="Z15" s="5"/>
      <c r="AA15" s="5"/>
      <c r="AB15" s="5"/>
      <c r="AC15" s="5"/>
      <c r="AD15" s="5"/>
      <c r="AE15" s="5"/>
      <c r="AF15" s="5"/>
      <c r="AG15" s="5"/>
      <c r="AH15" s="5"/>
      <c r="AI15" s="5"/>
      <c r="AJ15" s="5"/>
      <c r="AK15" s="5"/>
      <c r="AL15" s="5"/>
      <c r="AM15" s="5"/>
      <c r="AN15" s="5"/>
      <c r="AO15" s="5"/>
      <c r="AP15" s="5"/>
      <c r="AQ15" s="5"/>
      <c r="AR15" s="5"/>
    </row>
    <row r="16" spans="1:44" s="1" customFormat="1" ht="170.1" customHeight="1" x14ac:dyDescent="0.2">
      <c r="B16" s="4"/>
      <c r="C16" s="4"/>
      <c r="D16" s="6"/>
      <c r="E16" s="6"/>
      <c r="F16" s="2"/>
      <c r="G16" s="8"/>
      <c r="H16" s="2"/>
      <c r="I16" s="2"/>
      <c r="J16" s="2"/>
      <c r="K16" s="2"/>
      <c r="L16" s="2"/>
      <c r="M16" s="2"/>
      <c r="N16" s="2"/>
      <c r="O16" s="2"/>
      <c r="P16" s="7"/>
      <c r="Q16" s="7"/>
      <c r="R16" s="2"/>
      <c r="S16" s="2"/>
      <c r="T16" s="16"/>
      <c r="U16" s="16"/>
      <c r="V16" s="16"/>
      <c r="W16" s="16"/>
      <c r="X16" s="16"/>
      <c r="Y16" s="5"/>
      <c r="Z16" s="5"/>
      <c r="AA16" s="5"/>
      <c r="AB16" s="5"/>
      <c r="AC16" s="5"/>
      <c r="AD16" s="5"/>
      <c r="AE16" s="5"/>
      <c r="AF16" s="5"/>
      <c r="AG16" s="5"/>
      <c r="AH16" s="5"/>
      <c r="AI16" s="5"/>
      <c r="AJ16" s="5"/>
      <c r="AK16" s="5"/>
      <c r="AL16" s="5"/>
      <c r="AM16" s="5"/>
      <c r="AN16" s="5"/>
      <c r="AO16" s="5"/>
      <c r="AP16" s="5"/>
      <c r="AQ16" s="5"/>
      <c r="AR16" s="5"/>
    </row>
    <row r="17" spans="2:44" s="1" customFormat="1" ht="170.1" customHeight="1" x14ac:dyDescent="0.2">
      <c r="B17" s="4"/>
      <c r="C17" s="4"/>
      <c r="D17" s="6"/>
      <c r="E17" s="6"/>
      <c r="F17" s="2"/>
      <c r="G17" s="8"/>
      <c r="H17" s="2"/>
      <c r="I17" s="2"/>
      <c r="J17" s="2"/>
      <c r="K17" s="2"/>
      <c r="L17" s="2"/>
      <c r="M17" s="2"/>
      <c r="N17" s="2"/>
      <c r="O17" s="2"/>
      <c r="P17" s="7"/>
      <c r="Q17" s="7"/>
      <c r="R17" s="2"/>
      <c r="S17" s="2"/>
      <c r="T17" s="16"/>
      <c r="U17" s="16"/>
      <c r="V17" s="16"/>
      <c r="W17" s="16"/>
      <c r="X17" s="16"/>
      <c r="Y17" s="5"/>
      <c r="Z17" s="5"/>
      <c r="AA17" s="5"/>
      <c r="AB17" s="5"/>
      <c r="AC17" s="5"/>
      <c r="AD17" s="5"/>
      <c r="AE17" s="5"/>
      <c r="AF17" s="5"/>
      <c r="AG17" s="5"/>
      <c r="AH17" s="5"/>
      <c r="AI17" s="5"/>
      <c r="AJ17" s="5"/>
      <c r="AK17" s="5"/>
      <c r="AL17" s="5"/>
      <c r="AM17" s="5"/>
      <c r="AN17" s="5"/>
      <c r="AO17" s="5"/>
      <c r="AP17" s="5"/>
      <c r="AQ17" s="5"/>
      <c r="AR17" s="5"/>
    </row>
    <row r="18" spans="2:44" s="1" customFormat="1" ht="170.1" customHeight="1" x14ac:dyDescent="0.2">
      <c r="B18" s="4"/>
      <c r="C18" s="4"/>
      <c r="D18" s="6"/>
      <c r="E18" s="6"/>
      <c r="F18" s="2"/>
      <c r="G18" s="8"/>
      <c r="H18" s="2"/>
      <c r="I18" s="2"/>
      <c r="J18" s="2"/>
      <c r="K18" s="2"/>
      <c r="L18" s="2"/>
      <c r="M18" s="2"/>
      <c r="N18" s="2"/>
      <c r="O18" s="2"/>
      <c r="P18" s="7"/>
      <c r="Q18" s="7"/>
      <c r="R18" s="2"/>
      <c r="S18" s="2"/>
      <c r="T18" s="16"/>
      <c r="U18" s="16"/>
      <c r="V18" s="16"/>
      <c r="W18" s="16"/>
      <c r="X18" s="16"/>
      <c r="Y18" s="5"/>
      <c r="Z18" s="5"/>
      <c r="AA18" s="5"/>
      <c r="AB18" s="5"/>
      <c r="AC18" s="5"/>
      <c r="AD18" s="5"/>
      <c r="AE18" s="5"/>
      <c r="AF18" s="5"/>
      <c r="AG18" s="5"/>
      <c r="AH18" s="5"/>
      <c r="AI18" s="5"/>
      <c r="AJ18" s="5"/>
      <c r="AK18" s="5"/>
      <c r="AL18" s="5"/>
      <c r="AM18" s="5"/>
      <c r="AN18" s="5"/>
      <c r="AO18" s="5"/>
      <c r="AP18" s="5"/>
      <c r="AQ18" s="5"/>
      <c r="AR18" s="5"/>
    </row>
    <row r="19" spans="2:44" s="1" customFormat="1" ht="170.1" customHeight="1" x14ac:dyDescent="0.2">
      <c r="B19" s="4"/>
      <c r="C19" s="4"/>
      <c r="D19" s="6"/>
      <c r="E19" s="6"/>
      <c r="F19" s="2"/>
      <c r="G19" s="8"/>
      <c r="H19" s="2"/>
      <c r="I19" s="2"/>
      <c r="J19" s="2"/>
      <c r="K19" s="2"/>
      <c r="L19" s="2"/>
      <c r="M19" s="2"/>
      <c r="N19" s="2"/>
      <c r="O19" s="2"/>
      <c r="P19" s="7"/>
      <c r="Q19" s="7"/>
      <c r="R19" s="2"/>
      <c r="S19" s="2"/>
      <c r="T19" s="16"/>
      <c r="U19" s="16"/>
      <c r="V19" s="16"/>
      <c r="W19" s="16"/>
      <c r="X19" s="16"/>
      <c r="Y19" s="5"/>
      <c r="Z19" s="5"/>
      <c r="AA19" s="5"/>
      <c r="AB19" s="5"/>
      <c r="AC19" s="5"/>
      <c r="AD19" s="5"/>
      <c r="AE19" s="5"/>
      <c r="AF19" s="5"/>
      <c r="AG19" s="5"/>
      <c r="AH19" s="5"/>
      <c r="AI19" s="5"/>
      <c r="AJ19" s="5"/>
      <c r="AK19" s="5"/>
      <c r="AL19" s="5"/>
      <c r="AM19" s="5"/>
      <c r="AN19" s="5"/>
      <c r="AO19" s="5"/>
      <c r="AP19" s="5"/>
      <c r="AQ19" s="5"/>
      <c r="AR19" s="5"/>
    </row>
    <row r="20" spans="2:44" s="1" customFormat="1" ht="170.1" customHeight="1" x14ac:dyDescent="0.2">
      <c r="B20" s="4"/>
      <c r="C20" s="4"/>
      <c r="D20" s="6"/>
      <c r="E20" s="6"/>
      <c r="F20" s="2"/>
      <c r="G20" s="8"/>
      <c r="H20" s="2"/>
      <c r="I20" s="2"/>
      <c r="J20" s="2"/>
      <c r="K20" s="2"/>
      <c r="L20" s="2"/>
      <c r="M20" s="2"/>
      <c r="N20" s="2"/>
      <c r="O20" s="2"/>
      <c r="P20" s="7"/>
      <c r="Q20" s="7"/>
      <c r="R20" s="2"/>
      <c r="S20" s="2"/>
      <c r="T20" s="16"/>
      <c r="U20" s="16"/>
      <c r="V20" s="16"/>
      <c r="W20" s="16"/>
      <c r="X20" s="16"/>
      <c r="Y20" s="5"/>
      <c r="Z20" s="5"/>
      <c r="AA20" s="5"/>
      <c r="AB20" s="5"/>
      <c r="AC20" s="5"/>
      <c r="AD20" s="5"/>
      <c r="AE20" s="5"/>
      <c r="AF20" s="5"/>
      <c r="AG20" s="5"/>
      <c r="AH20" s="5"/>
      <c r="AI20" s="5"/>
      <c r="AJ20" s="5"/>
      <c r="AK20" s="5"/>
      <c r="AL20" s="5"/>
      <c r="AM20" s="5"/>
      <c r="AN20" s="5"/>
      <c r="AO20" s="5"/>
      <c r="AP20" s="5"/>
      <c r="AQ20" s="5"/>
      <c r="AR20" s="5"/>
    </row>
    <row r="21" spans="2:44" s="1" customFormat="1" ht="170.1" customHeight="1" x14ac:dyDescent="0.2">
      <c r="B21" s="4"/>
      <c r="C21" s="4"/>
      <c r="D21" s="6"/>
      <c r="E21" s="6"/>
      <c r="F21" s="2"/>
      <c r="G21" s="8"/>
      <c r="H21" s="2"/>
      <c r="I21" s="2"/>
      <c r="J21" s="2"/>
      <c r="K21" s="2"/>
      <c r="L21" s="2"/>
      <c r="M21" s="2"/>
      <c r="N21" s="2"/>
      <c r="O21" s="2"/>
      <c r="P21" s="7"/>
      <c r="Q21" s="7"/>
      <c r="R21" s="2"/>
      <c r="S21" s="2"/>
      <c r="T21" s="16"/>
      <c r="U21" s="16"/>
      <c r="V21" s="16"/>
      <c r="W21" s="16"/>
      <c r="X21" s="16"/>
      <c r="Y21" s="5"/>
      <c r="Z21" s="5"/>
      <c r="AA21" s="5"/>
      <c r="AB21" s="5"/>
      <c r="AC21" s="5"/>
      <c r="AD21" s="5"/>
      <c r="AE21" s="5"/>
      <c r="AF21" s="5"/>
      <c r="AG21" s="5"/>
      <c r="AH21" s="5"/>
      <c r="AI21" s="5"/>
      <c r="AJ21" s="5"/>
      <c r="AK21" s="5"/>
      <c r="AL21" s="5"/>
      <c r="AM21" s="5"/>
      <c r="AN21" s="5"/>
      <c r="AO21" s="5"/>
      <c r="AP21" s="5"/>
      <c r="AQ21" s="5"/>
      <c r="AR21" s="5"/>
    </row>
    <row r="22" spans="2:44" s="1" customFormat="1" ht="170.1" customHeight="1" x14ac:dyDescent="0.2">
      <c r="B22" s="4"/>
      <c r="C22" s="4"/>
      <c r="D22" s="6"/>
      <c r="E22" s="6"/>
      <c r="F22" s="2"/>
      <c r="G22" s="8"/>
      <c r="H22" s="2"/>
      <c r="I22" s="2"/>
      <c r="J22" s="2"/>
      <c r="K22" s="2"/>
      <c r="L22" s="2"/>
      <c r="M22" s="2"/>
      <c r="N22" s="2"/>
      <c r="O22" s="2"/>
      <c r="P22" s="7"/>
      <c r="Q22" s="7"/>
      <c r="R22" s="2"/>
      <c r="S22" s="2"/>
      <c r="T22" s="16"/>
      <c r="U22" s="16"/>
      <c r="V22" s="16"/>
      <c r="W22" s="16"/>
      <c r="X22" s="16"/>
      <c r="Y22" s="5"/>
      <c r="Z22" s="5"/>
      <c r="AA22" s="5"/>
      <c r="AB22" s="5"/>
      <c r="AC22" s="5"/>
      <c r="AD22" s="5"/>
      <c r="AE22" s="5"/>
      <c r="AF22" s="5"/>
      <c r="AG22" s="5"/>
      <c r="AH22" s="5"/>
      <c r="AI22" s="5"/>
      <c r="AJ22" s="5"/>
      <c r="AK22" s="5"/>
      <c r="AL22" s="5"/>
      <c r="AM22" s="5"/>
      <c r="AN22" s="5"/>
      <c r="AO22" s="5"/>
      <c r="AP22" s="5"/>
      <c r="AQ22" s="5"/>
      <c r="AR22" s="5"/>
    </row>
    <row r="23" spans="2:44" s="1" customFormat="1" ht="170.1" customHeight="1" x14ac:dyDescent="0.2">
      <c r="B23" s="4"/>
      <c r="C23" s="4"/>
      <c r="D23" s="6"/>
      <c r="E23" s="6"/>
      <c r="F23" s="2"/>
      <c r="G23" s="8"/>
      <c r="H23" s="2"/>
      <c r="I23" s="2"/>
      <c r="J23" s="2"/>
      <c r="K23" s="2"/>
      <c r="L23" s="2"/>
      <c r="M23" s="2"/>
      <c r="N23" s="2"/>
      <c r="O23" s="2"/>
      <c r="P23" s="7"/>
      <c r="Q23" s="7"/>
      <c r="R23" s="2"/>
      <c r="S23" s="2"/>
      <c r="T23" s="16"/>
      <c r="U23" s="16"/>
      <c r="V23" s="16"/>
      <c r="W23" s="16"/>
      <c r="X23" s="16"/>
      <c r="Y23" s="5"/>
      <c r="Z23" s="5"/>
      <c r="AA23" s="5"/>
      <c r="AB23" s="5"/>
      <c r="AC23" s="5"/>
      <c r="AD23" s="5"/>
      <c r="AE23" s="5"/>
      <c r="AF23" s="5"/>
      <c r="AG23" s="5"/>
      <c r="AH23" s="5"/>
      <c r="AI23" s="5"/>
      <c r="AJ23" s="5"/>
      <c r="AK23" s="5"/>
      <c r="AL23" s="5"/>
      <c r="AM23" s="5"/>
      <c r="AN23" s="5"/>
      <c r="AO23" s="5"/>
      <c r="AP23" s="5"/>
      <c r="AQ23" s="5"/>
      <c r="AR23" s="5"/>
    </row>
    <row r="24" spans="2:44" s="1" customFormat="1" ht="170.1" customHeight="1" x14ac:dyDescent="0.2">
      <c r="B24" s="4"/>
      <c r="C24" s="4"/>
      <c r="D24" s="6"/>
      <c r="E24" s="6"/>
      <c r="F24" s="2"/>
      <c r="G24" s="8"/>
      <c r="H24" s="2"/>
      <c r="I24" s="2"/>
      <c r="J24" s="2"/>
      <c r="K24" s="2"/>
      <c r="L24" s="2"/>
      <c r="M24" s="2"/>
      <c r="N24" s="2"/>
      <c r="O24" s="2"/>
      <c r="P24" s="7"/>
      <c r="Q24" s="7"/>
      <c r="R24" s="2"/>
      <c r="S24" s="2"/>
      <c r="T24" s="16"/>
      <c r="U24" s="16"/>
      <c r="V24" s="16"/>
      <c r="W24" s="16"/>
      <c r="X24" s="16"/>
      <c r="Y24" s="5"/>
      <c r="Z24" s="5"/>
      <c r="AA24" s="5"/>
      <c r="AB24" s="5"/>
      <c r="AC24" s="5"/>
      <c r="AD24" s="5"/>
      <c r="AE24" s="5"/>
      <c r="AF24" s="5"/>
      <c r="AG24" s="5"/>
      <c r="AH24" s="5"/>
      <c r="AI24" s="5"/>
      <c r="AJ24" s="5"/>
      <c r="AK24" s="5"/>
      <c r="AL24" s="5"/>
      <c r="AM24" s="5"/>
      <c r="AN24" s="5"/>
      <c r="AO24" s="5"/>
      <c r="AP24" s="5"/>
      <c r="AQ24" s="5"/>
      <c r="AR24" s="5"/>
    </row>
    <row r="25" spans="2:44" s="1" customFormat="1" ht="170.1" customHeight="1" x14ac:dyDescent="0.2">
      <c r="B25" s="4"/>
      <c r="C25" s="4"/>
      <c r="D25" s="6"/>
      <c r="E25" s="6"/>
      <c r="F25" s="2"/>
      <c r="G25" s="8"/>
      <c r="H25" s="2"/>
      <c r="I25" s="2"/>
      <c r="J25" s="2"/>
      <c r="K25" s="2"/>
      <c r="L25" s="2"/>
      <c r="M25" s="2"/>
      <c r="N25" s="2"/>
      <c r="O25" s="2"/>
      <c r="P25" s="7"/>
      <c r="Q25" s="7"/>
      <c r="R25" s="2"/>
      <c r="S25" s="2"/>
      <c r="T25" s="16"/>
      <c r="U25" s="16"/>
      <c r="V25" s="16"/>
      <c r="W25" s="16"/>
      <c r="X25" s="16"/>
      <c r="Y25" s="5"/>
      <c r="Z25" s="5"/>
      <c r="AA25" s="5"/>
      <c r="AB25" s="5"/>
      <c r="AC25" s="5"/>
      <c r="AD25" s="5"/>
      <c r="AE25" s="5"/>
      <c r="AF25" s="5"/>
      <c r="AG25" s="5"/>
      <c r="AH25" s="5"/>
      <c r="AI25" s="5"/>
      <c r="AJ25" s="5"/>
      <c r="AK25" s="5"/>
      <c r="AL25" s="5"/>
      <c r="AM25" s="5"/>
      <c r="AN25" s="5"/>
      <c r="AO25" s="5"/>
      <c r="AP25" s="5"/>
      <c r="AQ25" s="5"/>
      <c r="AR25" s="5"/>
    </row>
    <row r="26" spans="2:44" s="1" customFormat="1" ht="170.1" customHeight="1" x14ac:dyDescent="0.2">
      <c r="B26" s="4"/>
      <c r="C26" s="4"/>
      <c r="D26" s="6"/>
      <c r="E26" s="6"/>
      <c r="F26" s="2"/>
      <c r="G26" s="8"/>
      <c r="H26" s="2"/>
      <c r="I26" s="2"/>
      <c r="J26" s="2"/>
      <c r="K26" s="2"/>
      <c r="L26" s="2"/>
      <c r="M26" s="2"/>
      <c r="N26" s="2"/>
      <c r="O26" s="2"/>
      <c r="P26" s="7"/>
      <c r="Q26" s="7"/>
      <c r="R26" s="2"/>
      <c r="S26" s="2"/>
      <c r="T26" s="16"/>
      <c r="U26" s="16"/>
      <c r="V26" s="16"/>
      <c r="W26" s="16"/>
      <c r="X26" s="16"/>
      <c r="Y26" s="5"/>
      <c r="Z26" s="5"/>
      <c r="AA26" s="5"/>
      <c r="AB26" s="5"/>
      <c r="AC26" s="5"/>
      <c r="AD26" s="5"/>
      <c r="AE26" s="5"/>
      <c r="AF26" s="5"/>
      <c r="AG26" s="5"/>
      <c r="AH26" s="5"/>
      <c r="AI26" s="5"/>
      <c r="AJ26" s="5"/>
      <c r="AK26" s="5"/>
      <c r="AL26" s="5"/>
      <c r="AM26" s="5"/>
      <c r="AN26" s="5"/>
      <c r="AO26" s="5"/>
      <c r="AP26" s="5"/>
      <c r="AQ26" s="5"/>
      <c r="AR26" s="5"/>
    </row>
    <row r="27" spans="2:44" s="1" customFormat="1" ht="170.1" customHeight="1" x14ac:dyDescent="0.2">
      <c r="B27" s="4"/>
      <c r="C27" s="4"/>
      <c r="D27" s="6"/>
      <c r="E27" s="6"/>
      <c r="F27" s="2"/>
      <c r="G27" s="8"/>
      <c r="H27" s="2"/>
      <c r="I27" s="2"/>
      <c r="J27" s="2"/>
      <c r="K27" s="2"/>
      <c r="L27" s="2"/>
      <c r="M27" s="2"/>
      <c r="N27" s="2"/>
      <c r="O27" s="2"/>
      <c r="P27" s="7"/>
      <c r="Q27" s="7"/>
      <c r="R27" s="2"/>
      <c r="S27" s="2"/>
      <c r="T27" s="16"/>
      <c r="U27" s="16"/>
      <c r="V27" s="16"/>
      <c r="W27" s="16"/>
      <c r="X27" s="16"/>
      <c r="Y27" s="5"/>
      <c r="Z27" s="5"/>
      <c r="AA27" s="5"/>
      <c r="AB27" s="5"/>
      <c r="AC27" s="5"/>
      <c r="AD27" s="5"/>
      <c r="AE27" s="5"/>
      <c r="AF27" s="5"/>
      <c r="AG27" s="5"/>
      <c r="AH27" s="5"/>
      <c r="AI27" s="5"/>
      <c r="AJ27" s="5"/>
      <c r="AK27" s="5"/>
      <c r="AL27" s="5"/>
      <c r="AM27" s="5"/>
      <c r="AN27" s="5"/>
      <c r="AO27" s="5"/>
      <c r="AP27" s="5"/>
      <c r="AQ27" s="5"/>
      <c r="AR27" s="5"/>
    </row>
    <row r="28" spans="2:44" s="1" customFormat="1" ht="170.1" customHeight="1" x14ac:dyDescent="0.2">
      <c r="B28" s="4"/>
      <c r="C28" s="4"/>
      <c r="D28" s="6"/>
      <c r="E28" s="6"/>
      <c r="F28" s="2"/>
      <c r="G28" s="8"/>
      <c r="H28" s="2"/>
      <c r="I28" s="2"/>
      <c r="J28" s="2"/>
      <c r="K28" s="2"/>
      <c r="L28" s="2"/>
      <c r="M28" s="2"/>
      <c r="N28" s="2"/>
      <c r="O28" s="2"/>
      <c r="P28" s="7"/>
      <c r="Q28" s="7"/>
      <c r="R28" s="2"/>
      <c r="S28" s="2"/>
      <c r="T28" s="16"/>
      <c r="U28" s="16"/>
      <c r="V28" s="16"/>
      <c r="W28" s="16"/>
      <c r="X28" s="16"/>
      <c r="Y28" s="5"/>
      <c r="Z28" s="5"/>
      <c r="AA28" s="5"/>
      <c r="AB28" s="5"/>
      <c r="AC28" s="5"/>
      <c r="AD28" s="5"/>
      <c r="AE28" s="5"/>
      <c r="AF28" s="5"/>
      <c r="AG28" s="5"/>
      <c r="AH28" s="5"/>
      <c r="AI28" s="5"/>
      <c r="AJ28" s="5"/>
      <c r="AK28" s="5"/>
      <c r="AL28" s="5"/>
      <c r="AM28" s="5"/>
      <c r="AN28" s="5"/>
      <c r="AO28" s="5"/>
      <c r="AP28" s="5"/>
      <c r="AQ28" s="5"/>
      <c r="AR28" s="5"/>
    </row>
    <row r="29" spans="2:44" s="1" customFormat="1" ht="170.1" customHeight="1" x14ac:dyDescent="0.2">
      <c r="B29" s="4"/>
      <c r="C29" s="4"/>
      <c r="D29" s="6"/>
      <c r="E29" s="6"/>
      <c r="F29" s="2"/>
      <c r="G29" s="8"/>
      <c r="H29" s="2"/>
      <c r="I29" s="2"/>
      <c r="J29" s="2"/>
      <c r="K29" s="2"/>
      <c r="L29" s="2"/>
      <c r="M29" s="2"/>
      <c r="N29" s="2"/>
      <c r="O29" s="2"/>
      <c r="P29" s="7"/>
      <c r="Q29" s="7"/>
      <c r="R29" s="2"/>
      <c r="S29" s="2"/>
      <c r="T29" s="16"/>
      <c r="U29" s="16"/>
      <c r="V29" s="16"/>
      <c r="W29" s="16"/>
      <c r="X29" s="16"/>
      <c r="Y29" s="5"/>
      <c r="Z29" s="5"/>
      <c r="AA29" s="5"/>
      <c r="AB29" s="5"/>
      <c r="AC29" s="5"/>
      <c r="AD29" s="5"/>
      <c r="AE29" s="5"/>
      <c r="AF29" s="5"/>
      <c r="AG29" s="5"/>
      <c r="AH29" s="5"/>
      <c r="AI29" s="5"/>
      <c r="AJ29" s="5"/>
      <c r="AK29" s="5"/>
      <c r="AL29" s="5"/>
      <c r="AM29" s="5"/>
      <c r="AN29" s="5"/>
      <c r="AO29" s="5"/>
      <c r="AP29" s="5"/>
      <c r="AQ29" s="5"/>
      <c r="AR29" s="5"/>
    </row>
    <row r="30" spans="2:44" s="1" customFormat="1" ht="170.1" customHeight="1" x14ac:dyDescent="0.2">
      <c r="B30" s="4"/>
      <c r="C30" s="4"/>
      <c r="D30" s="6"/>
      <c r="E30" s="6"/>
      <c r="F30" s="2"/>
      <c r="G30" s="8"/>
      <c r="H30" s="2"/>
      <c r="I30" s="2"/>
      <c r="J30" s="2"/>
      <c r="K30" s="2"/>
      <c r="L30" s="2"/>
      <c r="M30" s="2"/>
      <c r="N30" s="2"/>
      <c r="O30" s="2"/>
      <c r="P30" s="7"/>
      <c r="Q30" s="7"/>
      <c r="R30" s="2"/>
      <c r="S30" s="2"/>
      <c r="T30" s="16"/>
      <c r="U30" s="16"/>
      <c r="V30" s="16"/>
      <c r="W30" s="16"/>
      <c r="X30" s="16"/>
      <c r="Y30" s="5"/>
      <c r="Z30" s="5"/>
      <c r="AA30" s="5"/>
      <c r="AB30" s="5"/>
      <c r="AC30" s="5"/>
      <c r="AD30" s="5"/>
      <c r="AE30" s="5"/>
      <c r="AF30" s="5"/>
      <c r="AG30" s="5"/>
      <c r="AH30" s="5"/>
      <c r="AI30" s="5"/>
      <c r="AJ30" s="5"/>
      <c r="AK30" s="5"/>
      <c r="AL30" s="5"/>
      <c r="AM30" s="5"/>
      <c r="AN30" s="5"/>
      <c r="AO30" s="5"/>
      <c r="AP30" s="5"/>
      <c r="AQ30" s="5"/>
      <c r="AR30" s="5"/>
    </row>
    <row r="31" spans="2:44" s="1" customFormat="1" ht="170.1" customHeight="1" x14ac:dyDescent="0.2">
      <c r="B31" s="4"/>
      <c r="C31" s="4"/>
      <c r="D31" s="6"/>
      <c r="E31" s="6"/>
      <c r="F31" s="2"/>
      <c r="G31" s="8"/>
      <c r="H31" s="2"/>
      <c r="I31" s="2"/>
      <c r="J31" s="2"/>
      <c r="K31" s="2"/>
      <c r="L31" s="2"/>
      <c r="M31" s="2"/>
      <c r="N31" s="2"/>
      <c r="O31" s="2"/>
      <c r="P31" s="7"/>
      <c r="Q31" s="7"/>
      <c r="R31" s="2"/>
      <c r="S31" s="2"/>
      <c r="T31" s="16"/>
      <c r="U31" s="16"/>
      <c r="V31" s="16"/>
      <c r="W31" s="16"/>
      <c r="X31" s="16"/>
      <c r="Y31" s="5"/>
      <c r="Z31" s="5"/>
      <c r="AA31" s="5"/>
      <c r="AB31" s="5"/>
      <c r="AC31" s="5"/>
      <c r="AD31" s="5"/>
      <c r="AE31" s="5"/>
      <c r="AF31" s="5"/>
      <c r="AG31" s="5"/>
      <c r="AH31" s="5"/>
      <c r="AI31" s="5"/>
      <c r="AJ31" s="5"/>
      <c r="AK31" s="5"/>
      <c r="AL31" s="5"/>
      <c r="AM31" s="5"/>
      <c r="AN31" s="5"/>
      <c r="AO31" s="5"/>
      <c r="AP31" s="5"/>
      <c r="AQ31" s="5"/>
      <c r="AR31" s="5"/>
    </row>
    <row r="32" spans="2:44" s="1" customFormat="1" ht="170.1" customHeight="1" x14ac:dyDescent="0.2">
      <c r="B32" s="4"/>
      <c r="C32" s="4"/>
      <c r="D32" s="6"/>
      <c r="E32" s="6"/>
      <c r="F32" s="2"/>
      <c r="G32" s="8"/>
      <c r="H32" s="2"/>
      <c r="I32" s="2"/>
      <c r="J32" s="2"/>
      <c r="K32" s="2"/>
      <c r="L32" s="2"/>
      <c r="M32" s="2"/>
      <c r="N32" s="2"/>
      <c r="O32" s="2"/>
      <c r="P32" s="7"/>
      <c r="Q32" s="7"/>
      <c r="R32" s="2"/>
      <c r="S32" s="2"/>
      <c r="T32" s="16"/>
      <c r="U32" s="16"/>
      <c r="V32" s="16"/>
      <c r="W32" s="16"/>
      <c r="X32" s="16"/>
      <c r="Y32" s="5"/>
      <c r="Z32" s="5"/>
      <c r="AA32" s="5"/>
      <c r="AB32" s="5"/>
      <c r="AC32" s="5"/>
      <c r="AD32" s="5"/>
      <c r="AE32" s="5"/>
      <c r="AF32" s="5"/>
      <c r="AG32" s="5"/>
      <c r="AH32" s="5"/>
      <c r="AI32" s="5"/>
      <c r="AJ32" s="5"/>
      <c r="AK32" s="5"/>
      <c r="AL32" s="5"/>
      <c r="AM32" s="5"/>
      <c r="AN32" s="5"/>
      <c r="AO32" s="5"/>
      <c r="AP32" s="5"/>
      <c r="AQ32" s="5"/>
      <c r="AR32" s="5"/>
    </row>
    <row r="33" spans="2:44" s="1" customFormat="1" ht="170.1" customHeight="1" x14ac:dyDescent="0.2">
      <c r="B33" s="4"/>
      <c r="C33" s="4"/>
      <c r="D33" s="6"/>
      <c r="E33" s="6"/>
      <c r="F33" s="2"/>
      <c r="G33" s="8"/>
      <c r="H33" s="2"/>
      <c r="I33" s="2"/>
      <c r="J33" s="2"/>
      <c r="K33" s="2"/>
      <c r="L33" s="2"/>
      <c r="M33" s="2"/>
      <c r="N33" s="2"/>
      <c r="O33" s="2"/>
      <c r="P33" s="7"/>
      <c r="Q33" s="7"/>
      <c r="R33" s="2"/>
      <c r="S33" s="2"/>
      <c r="T33" s="16"/>
      <c r="U33" s="16"/>
      <c r="V33" s="16"/>
      <c r="W33" s="16"/>
      <c r="X33" s="16"/>
      <c r="Y33" s="5"/>
      <c r="Z33" s="5"/>
      <c r="AA33" s="5"/>
      <c r="AB33" s="5"/>
      <c r="AC33" s="5"/>
      <c r="AD33" s="5"/>
      <c r="AE33" s="5"/>
      <c r="AF33" s="5"/>
      <c r="AG33" s="5"/>
      <c r="AH33" s="5"/>
      <c r="AI33" s="5"/>
      <c r="AJ33" s="5"/>
      <c r="AK33" s="5"/>
      <c r="AL33" s="5"/>
      <c r="AM33" s="5"/>
      <c r="AN33" s="5"/>
      <c r="AO33" s="5"/>
      <c r="AP33" s="5"/>
      <c r="AQ33" s="5"/>
      <c r="AR33" s="5"/>
    </row>
    <row r="34" spans="2:44" s="1" customFormat="1" ht="170.1" customHeight="1" x14ac:dyDescent="0.2">
      <c r="B34" s="4"/>
      <c r="C34" s="4"/>
      <c r="D34" s="6"/>
      <c r="E34" s="6"/>
      <c r="F34" s="2"/>
      <c r="G34" s="8"/>
      <c r="H34" s="2"/>
      <c r="I34" s="2"/>
      <c r="J34" s="2"/>
      <c r="K34" s="2"/>
      <c r="L34" s="2"/>
      <c r="M34" s="2"/>
      <c r="N34" s="2"/>
      <c r="O34" s="2"/>
      <c r="P34" s="7"/>
      <c r="Q34" s="7"/>
      <c r="R34" s="2"/>
      <c r="S34" s="2"/>
      <c r="T34" s="16"/>
      <c r="U34" s="16"/>
      <c r="V34" s="16"/>
      <c r="W34" s="16"/>
      <c r="X34" s="16"/>
      <c r="Y34" s="5"/>
      <c r="Z34" s="5"/>
      <c r="AA34" s="5"/>
      <c r="AB34" s="5"/>
      <c r="AC34" s="5"/>
      <c r="AD34" s="5"/>
      <c r="AE34" s="5"/>
      <c r="AF34" s="5"/>
      <c r="AG34" s="5"/>
      <c r="AH34" s="5"/>
      <c r="AI34" s="5"/>
      <c r="AJ34" s="5"/>
      <c r="AK34" s="5"/>
      <c r="AL34" s="5"/>
      <c r="AM34" s="5"/>
      <c r="AN34" s="5"/>
      <c r="AO34" s="5"/>
      <c r="AP34" s="5"/>
      <c r="AQ34" s="5"/>
      <c r="AR34" s="5"/>
    </row>
    <row r="35" spans="2:44" s="1" customFormat="1" ht="170.1" customHeight="1" x14ac:dyDescent="0.2">
      <c r="B35" s="4"/>
      <c r="C35" s="4"/>
      <c r="D35" s="6"/>
      <c r="E35" s="6"/>
      <c r="F35" s="2"/>
      <c r="G35" s="8"/>
      <c r="H35" s="2"/>
      <c r="I35" s="2"/>
      <c r="J35" s="2"/>
      <c r="K35" s="2"/>
      <c r="L35" s="2"/>
      <c r="M35" s="2"/>
      <c r="N35" s="2"/>
      <c r="O35" s="2"/>
      <c r="P35" s="7"/>
      <c r="Q35" s="7"/>
      <c r="R35" s="2"/>
      <c r="S35" s="2"/>
      <c r="T35" s="16"/>
      <c r="U35" s="16"/>
      <c r="V35" s="16"/>
      <c r="W35" s="16"/>
      <c r="X35" s="16"/>
      <c r="Y35" s="5"/>
      <c r="Z35" s="5"/>
      <c r="AA35" s="5"/>
      <c r="AB35" s="5"/>
      <c r="AC35" s="5"/>
      <c r="AD35" s="5"/>
      <c r="AE35" s="5"/>
      <c r="AF35" s="5"/>
      <c r="AG35" s="5"/>
      <c r="AH35" s="5"/>
      <c r="AI35" s="5"/>
      <c r="AJ35" s="5"/>
      <c r="AK35" s="5"/>
      <c r="AL35" s="5"/>
      <c r="AM35" s="5"/>
      <c r="AN35" s="5"/>
      <c r="AO35" s="5"/>
      <c r="AP35" s="5"/>
      <c r="AQ35" s="5"/>
      <c r="AR35" s="5"/>
    </row>
    <row r="36" spans="2:44" s="1" customFormat="1" ht="170.1" customHeight="1" x14ac:dyDescent="0.2">
      <c r="B36" s="4"/>
      <c r="C36" s="4"/>
      <c r="D36" s="6"/>
      <c r="E36" s="6"/>
      <c r="F36" s="2"/>
      <c r="G36" s="8"/>
      <c r="H36" s="2"/>
      <c r="I36" s="2"/>
      <c r="J36" s="2"/>
      <c r="K36" s="2"/>
      <c r="L36" s="2"/>
      <c r="M36" s="2"/>
      <c r="N36" s="2"/>
      <c r="O36" s="2"/>
      <c r="P36" s="7"/>
      <c r="Q36" s="7"/>
      <c r="R36" s="2"/>
      <c r="S36" s="2"/>
      <c r="T36" s="16"/>
      <c r="U36" s="16"/>
      <c r="V36" s="16"/>
      <c r="W36" s="16"/>
      <c r="X36" s="16"/>
      <c r="Y36" s="5"/>
      <c r="Z36" s="5"/>
      <c r="AA36" s="5"/>
      <c r="AB36" s="5"/>
      <c r="AC36" s="5"/>
      <c r="AD36" s="5"/>
      <c r="AE36" s="5"/>
      <c r="AF36" s="5"/>
      <c r="AG36" s="5"/>
      <c r="AH36" s="5"/>
      <c r="AI36" s="5"/>
      <c r="AJ36" s="5"/>
      <c r="AK36" s="5"/>
      <c r="AL36" s="5"/>
      <c r="AM36" s="5"/>
      <c r="AN36" s="5"/>
      <c r="AO36" s="5"/>
      <c r="AP36" s="5"/>
      <c r="AQ36" s="5"/>
      <c r="AR36" s="5"/>
    </row>
    <row r="37" spans="2:44" s="1" customFormat="1" ht="170.1" customHeight="1" x14ac:dyDescent="0.2">
      <c r="B37" s="4"/>
      <c r="C37" s="4"/>
      <c r="D37" s="6"/>
      <c r="E37" s="6"/>
      <c r="F37" s="2"/>
      <c r="G37" s="8"/>
      <c r="H37" s="2"/>
      <c r="I37" s="2"/>
      <c r="J37" s="2"/>
      <c r="K37" s="2"/>
      <c r="L37" s="2"/>
      <c r="M37" s="2"/>
      <c r="N37" s="2"/>
      <c r="O37" s="2"/>
      <c r="P37" s="7"/>
      <c r="Q37" s="7"/>
      <c r="R37" s="2"/>
      <c r="S37" s="2"/>
      <c r="T37" s="16"/>
      <c r="U37" s="16"/>
      <c r="V37" s="16"/>
      <c r="W37" s="16"/>
      <c r="X37" s="16"/>
      <c r="Y37" s="5"/>
      <c r="Z37" s="5"/>
      <c r="AA37" s="5"/>
      <c r="AB37" s="5"/>
      <c r="AC37" s="5"/>
      <c r="AD37" s="5"/>
      <c r="AE37" s="5"/>
      <c r="AF37" s="5"/>
      <c r="AG37" s="5"/>
      <c r="AH37" s="5"/>
      <c r="AI37" s="5"/>
      <c r="AJ37" s="5"/>
      <c r="AK37" s="5"/>
      <c r="AL37" s="5"/>
      <c r="AM37" s="5"/>
      <c r="AN37" s="5"/>
      <c r="AO37" s="5"/>
      <c r="AP37" s="5"/>
      <c r="AQ37" s="5"/>
      <c r="AR37" s="5"/>
    </row>
    <row r="38" spans="2:44" s="1" customFormat="1" ht="170.1" customHeight="1" x14ac:dyDescent="0.2">
      <c r="B38" s="4"/>
      <c r="C38" s="4"/>
      <c r="D38" s="6"/>
      <c r="E38" s="6"/>
      <c r="F38" s="2"/>
      <c r="G38" s="8"/>
      <c r="H38" s="2"/>
      <c r="I38" s="2"/>
      <c r="J38" s="2"/>
      <c r="K38" s="2"/>
      <c r="L38" s="2"/>
      <c r="M38" s="2"/>
      <c r="N38" s="2"/>
      <c r="O38" s="2"/>
      <c r="P38" s="7"/>
      <c r="Q38" s="7"/>
      <c r="R38" s="2"/>
      <c r="S38" s="2"/>
      <c r="T38" s="16"/>
      <c r="U38" s="16"/>
      <c r="V38" s="16"/>
      <c r="W38" s="16"/>
      <c r="X38" s="16"/>
      <c r="Y38" s="5"/>
      <c r="Z38" s="5"/>
      <c r="AA38" s="5"/>
      <c r="AB38" s="5"/>
      <c r="AC38" s="5"/>
      <c r="AD38" s="5"/>
      <c r="AE38" s="5"/>
      <c r="AF38" s="5"/>
      <c r="AG38" s="5"/>
      <c r="AH38" s="5"/>
      <c r="AI38" s="5"/>
      <c r="AJ38" s="5"/>
      <c r="AK38" s="5"/>
      <c r="AL38" s="5"/>
      <c r="AM38" s="5"/>
      <c r="AN38" s="5"/>
      <c r="AO38" s="5"/>
      <c r="AP38" s="5"/>
      <c r="AQ38" s="5"/>
      <c r="AR38" s="5"/>
    </row>
    <row r="39" spans="2:44" s="1" customFormat="1" ht="170.1" customHeight="1" x14ac:dyDescent="0.2">
      <c r="B39" s="4"/>
      <c r="C39" s="4"/>
      <c r="D39" s="6"/>
      <c r="E39" s="6"/>
      <c r="F39" s="2"/>
      <c r="G39" s="8"/>
      <c r="H39" s="2"/>
      <c r="I39" s="2"/>
      <c r="J39" s="2"/>
      <c r="K39" s="2"/>
      <c r="L39" s="2"/>
      <c r="M39" s="2"/>
      <c r="N39" s="2"/>
      <c r="O39" s="2"/>
      <c r="P39" s="7"/>
      <c r="Q39" s="7"/>
      <c r="R39" s="2"/>
      <c r="S39" s="2"/>
      <c r="T39" s="16"/>
      <c r="U39" s="16"/>
      <c r="V39" s="16"/>
      <c r="W39" s="16"/>
      <c r="X39" s="16"/>
      <c r="Y39" s="5"/>
      <c r="Z39" s="5"/>
      <c r="AA39" s="5"/>
      <c r="AB39" s="5"/>
      <c r="AC39" s="5"/>
      <c r="AD39" s="5"/>
      <c r="AE39" s="5"/>
      <c r="AF39" s="5"/>
      <c r="AG39" s="5"/>
      <c r="AH39" s="5"/>
      <c r="AI39" s="5"/>
      <c r="AJ39" s="5"/>
      <c r="AK39" s="5"/>
      <c r="AL39" s="5"/>
      <c r="AM39" s="5"/>
      <c r="AN39" s="5"/>
      <c r="AO39" s="5"/>
      <c r="AP39" s="5"/>
      <c r="AQ39" s="5"/>
      <c r="AR39" s="5"/>
    </row>
    <row r="40" spans="2:44" s="1" customFormat="1" ht="170.1" customHeight="1" x14ac:dyDescent="0.2">
      <c r="B40" s="4"/>
      <c r="C40" s="4"/>
      <c r="D40" s="6"/>
      <c r="E40" s="6"/>
      <c r="F40" s="2"/>
      <c r="G40" s="8"/>
      <c r="H40" s="2"/>
      <c r="I40" s="2"/>
      <c r="J40" s="2"/>
      <c r="K40" s="2"/>
      <c r="L40" s="2"/>
      <c r="M40" s="2"/>
      <c r="N40" s="2"/>
      <c r="O40" s="2"/>
      <c r="P40" s="7"/>
      <c r="Q40" s="7"/>
      <c r="R40" s="2"/>
      <c r="S40" s="2"/>
      <c r="T40" s="16"/>
      <c r="U40" s="16"/>
      <c r="V40" s="16"/>
      <c r="W40" s="16"/>
      <c r="X40" s="16"/>
      <c r="Y40" s="5"/>
      <c r="Z40" s="5"/>
      <c r="AA40" s="5"/>
      <c r="AB40" s="5"/>
      <c r="AC40" s="5"/>
      <c r="AD40" s="5"/>
      <c r="AE40" s="5"/>
      <c r="AF40" s="5"/>
      <c r="AG40" s="5"/>
      <c r="AH40" s="5"/>
      <c r="AI40" s="5"/>
      <c r="AJ40" s="5"/>
      <c r="AK40" s="5"/>
      <c r="AL40" s="5"/>
      <c r="AM40" s="5"/>
      <c r="AN40" s="5"/>
      <c r="AO40" s="5"/>
      <c r="AP40" s="5"/>
      <c r="AQ40" s="5"/>
      <c r="AR40" s="5"/>
    </row>
    <row r="41" spans="2:44" s="1" customFormat="1" ht="170.1" customHeight="1" x14ac:dyDescent="0.2">
      <c r="B41" s="4"/>
      <c r="C41" s="4"/>
      <c r="D41" s="6"/>
      <c r="E41" s="6"/>
      <c r="F41" s="2"/>
      <c r="G41" s="8"/>
      <c r="H41" s="2"/>
      <c r="I41" s="2"/>
      <c r="J41" s="2"/>
      <c r="K41" s="2"/>
      <c r="L41" s="2"/>
      <c r="M41" s="2"/>
      <c r="N41" s="2"/>
      <c r="O41" s="2"/>
      <c r="P41" s="7"/>
      <c r="Q41" s="7"/>
      <c r="R41" s="2"/>
      <c r="S41" s="2"/>
      <c r="T41" s="16"/>
      <c r="U41" s="16"/>
      <c r="V41" s="16"/>
      <c r="W41" s="16"/>
      <c r="X41" s="16"/>
      <c r="Y41" s="5"/>
      <c r="Z41" s="5"/>
      <c r="AA41" s="5"/>
      <c r="AB41" s="5"/>
      <c r="AC41" s="5"/>
      <c r="AD41" s="5"/>
      <c r="AE41" s="5"/>
      <c r="AF41" s="5"/>
      <c r="AG41" s="5"/>
      <c r="AH41" s="5"/>
      <c r="AI41" s="5"/>
      <c r="AJ41" s="5"/>
      <c r="AK41" s="5"/>
      <c r="AL41" s="5"/>
      <c r="AM41" s="5"/>
      <c r="AN41" s="5"/>
      <c r="AO41" s="5"/>
      <c r="AP41" s="5"/>
      <c r="AQ41" s="5"/>
      <c r="AR41" s="5"/>
    </row>
    <row r="42" spans="2:44" s="1" customFormat="1" ht="170.1" customHeight="1" x14ac:dyDescent="0.2">
      <c r="B42" s="4"/>
      <c r="C42" s="4"/>
      <c r="D42" s="6"/>
      <c r="E42" s="6"/>
      <c r="F42" s="2"/>
      <c r="G42" s="8"/>
      <c r="H42" s="2"/>
      <c r="I42" s="2"/>
      <c r="J42" s="2"/>
      <c r="K42" s="2"/>
      <c r="L42" s="2"/>
      <c r="M42" s="2"/>
      <c r="N42" s="2"/>
      <c r="O42" s="2"/>
      <c r="P42" s="7"/>
      <c r="Q42" s="7"/>
      <c r="R42" s="2"/>
      <c r="S42" s="2"/>
      <c r="T42" s="16"/>
      <c r="U42" s="16"/>
      <c r="V42" s="16"/>
      <c r="W42" s="16"/>
      <c r="X42" s="16"/>
      <c r="Y42" s="5"/>
      <c r="Z42" s="5"/>
      <c r="AA42" s="5"/>
      <c r="AB42" s="5"/>
      <c r="AC42" s="5"/>
      <c r="AD42" s="5"/>
      <c r="AE42" s="5"/>
      <c r="AF42" s="5"/>
      <c r="AG42" s="5"/>
      <c r="AH42" s="5"/>
      <c r="AI42" s="5"/>
      <c r="AJ42" s="5"/>
      <c r="AK42" s="5"/>
      <c r="AL42" s="5"/>
      <c r="AM42" s="5"/>
      <c r="AN42" s="5"/>
      <c r="AO42" s="5"/>
      <c r="AP42" s="5"/>
      <c r="AQ42" s="5"/>
      <c r="AR42" s="5"/>
    </row>
    <row r="43" spans="2:44" s="1" customFormat="1" ht="170.1" customHeight="1" x14ac:dyDescent="0.2">
      <c r="B43" s="4"/>
      <c r="C43" s="4"/>
      <c r="D43" s="6"/>
      <c r="E43" s="6"/>
      <c r="F43" s="2"/>
      <c r="G43" s="8"/>
      <c r="H43" s="2"/>
      <c r="I43" s="2"/>
      <c r="J43" s="2"/>
      <c r="K43" s="2"/>
      <c r="L43" s="2"/>
      <c r="M43" s="2"/>
      <c r="N43" s="2"/>
      <c r="O43" s="2"/>
      <c r="P43" s="7"/>
      <c r="Q43" s="7"/>
      <c r="R43" s="2"/>
      <c r="S43" s="2"/>
      <c r="T43" s="16"/>
      <c r="U43" s="16"/>
      <c r="V43" s="16"/>
      <c r="W43" s="16"/>
      <c r="X43" s="16"/>
      <c r="Y43" s="5"/>
      <c r="Z43" s="5"/>
      <c r="AA43" s="5"/>
      <c r="AB43" s="5"/>
      <c r="AC43" s="5"/>
      <c r="AD43" s="5"/>
      <c r="AE43" s="5"/>
      <c r="AF43" s="5"/>
      <c r="AG43" s="5"/>
      <c r="AH43" s="5"/>
      <c r="AI43" s="5"/>
      <c r="AJ43" s="5"/>
      <c r="AK43" s="5"/>
      <c r="AL43" s="5"/>
      <c r="AM43" s="5"/>
      <c r="AN43" s="5"/>
      <c r="AO43" s="5"/>
      <c r="AP43" s="5"/>
      <c r="AQ43" s="5"/>
      <c r="AR43" s="5"/>
    </row>
    <row r="44" spans="2:44" s="1" customFormat="1" ht="170.1" customHeight="1" x14ac:dyDescent="0.2">
      <c r="B44" s="4"/>
      <c r="C44" s="4"/>
      <c r="D44" s="6"/>
      <c r="E44" s="6"/>
      <c r="F44" s="2"/>
      <c r="G44" s="8"/>
      <c r="H44" s="2"/>
      <c r="I44" s="2"/>
      <c r="J44" s="2"/>
      <c r="K44" s="2"/>
      <c r="L44" s="2"/>
      <c r="M44" s="2"/>
      <c r="N44" s="2"/>
      <c r="O44" s="2"/>
      <c r="P44" s="7"/>
      <c r="Q44" s="7"/>
      <c r="R44" s="2"/>
      <c r="S44" s="2"/>
      <c r="T44" s="16"/>
      <c r="U44" s="16"/>
      <c r="V44" s="16"/>
      <c r="W44" s="16"/>
      <c r="X44" s="16"/>
      <c r="Y44" s="5"/>
      <c r="Z44" s="5"/>
      <c r="AA44" s="5"/>
      <c r="AB44" s="5"/>
      <c r="AC44" s="5"/>
      <c r="AD44" s="5"/>
      <c r="AE44" s="5"/>
      <c r="AF44" s="5"/>
      <c r="AG44" s="5"/>
      <c r="AH44" s="5"/>
      <c r="AI44" s="5"/>
      <c r="AJ44" s="5"/>
      <c r="AK44" s="5"/>
      <c r="AL44" s="5"/>
      <c r="AM44" s="5"/>
      <c r="AN44" s="5"/>
      <c r="AO44" s="5"/>
      <c r="AP44" s="5"/>
      <c r="AQ44" s="5"/>
      <c r="AR44" s="5"/>
    </row>
    <row r="45" spans="2:44" s="1" customFormat="1" ht="170.1" customHeight="1" x14ac:dyDescent="0.2">
      <c r="B45" s="4"/>
      <c r="C45" s="4"/>
      <c r="D45" s="6"/>
      <c r="E45" s="6"/>
      <c r="F45" s="2"/>
      <c r="G45" s="8"/>
      <c r="H45" s="2"/>
      <c r="I45" s="2"/>
      <c r="J45" s="2"/>
      <c r="K45" s="2"/>
      <c r="L45" s="2"/>
      <c r="M45" s="2"/>
      <c r="N45" s="2"/>
      <c r="O45" s="2"/>
      <c r="P45" s="7"/>
      <c r="Q45" s="7"/>
      <c r="R45" s="2"/>
      <c r="S45" s="2"/>
      <c r="T45" s="16"/>
      <c r="U45" s="16"/>
      <c r="V45" s="16"/>
      <c r="W45" s="16"/>
      <c r="X45" s="16"/>
      <c r="Y45" s="5"/>
      <c r="Z45" s="5"/>
      <c r="AA45" s="5"/>
      <c r="AB45" s="5"/>
      <c r="AC45" s="5"/>
      <c r="AD45" s="5"/>
      <c r="AE45" s="5"/>
      <c r="AF45" s="5"/>
      <c r="AG45" s="5"/>
      <c r="AH45" s="5"/>
      <c r="AI45" s="5"/>
      <c r="AJ45" s="5"/>
      <c r="AK45" s="5"/>
      <c r="AL45" s="5"/>
      <c r="AM45" s="5"/>
      <c r="AN45" s="5"/>
      <c r="AO45" s="5"/>
      <c r="AP45" s="5"/>
      <c r="AQ45" s="5"/>
      <c r="AR45" s="5"/>
    </row>
    <row r="46" spans="2:44" s="1" customFormat="1" ht="170.1" customHeight="1" x14ac:dyDescent="0.2">
      <c r="B46" s="4"/>
      <c r="C46" s="4"/>
      <c r="D46" s="6"/>
      <c r="E46" s="6"/>
      <c r="F46" s="2"/>
      <c r="G46" s="8"/>
      <c r="H46" s="2"/>
      <c r="I46" s="2"/>
      <c r="J46" s="2"/>
      <c r="K46" s="2"/>
      <c r="L46" s="2"/>
      <c r="M46" s="2"/>
      <c r="N46" s="2"/>
      <c r="O46" s="2"/>
      <c r="P46" s="7"/>
      <c r="Q46" s="7"/>
      <c r="R46" s="2"/>
      <c r="S46" s="2"/>
      <c r="T46" s="16"/>
      <c r="U46" s="16"/>
      <c r="V46" s="16"/>
      <c r="W46" s="16"/>
      <c r="X46" s="16"/>
      <c r="Y46" s="5"/>
      <c r="Z46" s="5"/>
      <c r="AA46" s="5"/>
      <c r="AB46" s="5"/>
      <c r="AC46" s="5"/>
      <c r="AD46" s="5"/>
      <c r="AE46" s="5"/>
      <c r="AF46" s="5"/>
      <c r="AG46" s="5"/>
      <c r="AH46" s="5"/>
      <c r="AI46" s="5"/>
      <c r="AJ46" s="5"/>
      <c r="AK46" s="5"/>
      <c r="AL46" s="5"/>
      <c r="AM46" s="5"/>
      <c r="AN46" s="5"/>
      <c r="AO46" s="5"/>
      <c r="AP46" s="5"/>
      <c r="AQ46" s="5"/>
      <c r="AR46" s="5"/>
    </row>
    <row r="47" spans="2:44" s="1" customFormat="1" ht="170.1" customHeight="1" x14ac:dyDescent="0.2">
      <c r="B47" s="4"/>
      <c r="C47" s="4"/>
      <c r="D47" s="6"/>
      <c r="E47" s="6"/>
      <c r="F47" s="2"/>
      <c r="G47" s="8"/>
      <c r="H47" s="2"/>
      <c r="I47" s="2"/>
      <c r="J47" s="2"/>
      <c r="K47" s="2"/>
      <c r="L47" s="2"/>
      <c r="M47" s="2"/>
      <c r="N47" s="2"/>
      <c r="O47" s="2"/>
      <c r="P47" s="7"/>
      <c r="Q47" s="7"/>
      <c r="R47" s="2"/>
      <c r="S47" s="2"/>
      <c r="T47" s="16"/>
      <c r="U47" s="16"/>
      <c r="V47" s="16"/>
      <c r="W47" s="16"/>
      <c r="X47" s="16"/>
      <c r="Y47" s="5"/>
      <c r="Z47" s="5"/>
      <c r="AA47" s="5"/>
      <c r="AB47" s="5"/>
      <c r="AC47" s="5"/>
      <c r="AD47" s="5"/>
      <c r="AE47" s="5"/>
      <c r="AF47" s="5"/>
      <c r="AG47" s="5"/>
      <c r="AH47" s="5"/>
      <c r="AI47" s="5"/>
      <c r="AJ47" s="5"/>
      <c r="AK47" s="5"/>
      <c r="AL47" s="5"/>
      <c r="AM47" s="5"/>
      <c r="AN47" s="5"/>
      <c r="AO47" s="5"/>
      <c r="AP47" s="5"/>
      <c r="AQ47" s="5"/>
      <c r="AR47" s="5"/>
    </row>
    <row r="48" spans="2:44" s="1" customFormat="1" ht="170.1" customHeight="1" x14ac:dyDescent="0.2">
      <c r="B48" s="4"/>
      <c r="C48" s="4"/>
      <c r="D48" s="6"/>
      <c r="E48" s="6"/>
      <c r="F48" s="2"/>
      <c r="G48" s="8"/>
      <c r="H48" s="2"/>
      <c r="I48" s="2"/>
      <c r="J48" s="2"/>
      <c r="K48" s="2"/>
      <c r="L48" s="2"/>
      <c r="M48" s="2"/>
      <c r="N48" s="2"/>
      <c r="O48" s="2"/>
      <c r="P48" s="7"/>
      <c r="Q48" s="7"/>
      <c r="R48" s="2"/>
      <c r="S48" s="2"/>
      <c r="T48" s="16"/>
      <c r="U48" s="16"/>
      <c r="V48" s="16"/>
      <c r="W48" s="16"/>
      <c r="X48" s="16"/>
      <c r="Y48" s="5"/>
      <c r="Z48" s="5"/>
      <c r="AA48" s="5"/>
      <c r="AB48" s="5"/>
      <c r="AC48" s="5"/>
      <c r="AD48" s="5"/>
      <c r="AE48" s="5"/>
      <c r="AF48" s="5"/>
      <c r="AG48" s="5"/>
      <c r="AH48" s="5"/>
      <c r="AI48" s="5"/>
      <c r="AJ48" s="5"/>
      <c r="AK48" s="5"/>
      <c r="AL48" s="5"/>
      <c r="AM48" s="5"/>
      <c r="AN48" s="5"/>
      <c r="AO48" s="5"/>
      <c r="AP48" s="5"/>
      <c r="AQ48" s="5"/>
      <c r="AR48" s="5"/>
    </row>
    <row r="49" spans="2:44" s="1" customFormat="1" ht="170.1" customHeight="1" x14ac:dyDescent="0.2">
      <c r="B49" s="4"/>
      <c r="C49" s="4"/>
      <c r="D49" s="6"/>
      <c r="E49" s="6"/>
      <c r="F49" s="2"/>
      <c r="G49" s="8"/>
      <c r="H49" s="2"/>
      <c r="I49" s="2"/>
      <c r="J49" s="2"/>
      <c r="K49" s="2"/>
      <c r="L49" s="2"/>
      <c r="M49" s="2"/>
      <c r="N49" s="2"/>
      <c r="O49" s="2"/>
      <c r="P49" s="7"/>
      <c r="Q49" s="7"/>
      <c r="R49" s="2"/>
      <c r="S49" s="2"/>
      <c r="T49" s="16"/>
      <c r="U49" s="16"/>
      <c r="V49" s="16"/>
      <c r="W49" s="16"/>
      <c r="X49" s="16"/>
      <c r="Y49" s="5"/>
      <c r="Z49" s="5"/>
      <c r="AA49" s="5"/>
      <c r="AB49" s="5"/>
      <c r="AC49" s="5"/>
      <c r="AD49" s="5"/>
      <c r="AE49" s="5"/>
      <c r="AF49" s="5"/>
      <c r="AG49" s="5"/>
      <c r="AH49" s="5"/>
      <c r="AI49" s="5"/>
      <c r="AJ49" s="5"/>
      <c r="AK49" s="5"/>
      <c r="AL49" s="5"/>
      <c r="AM49" s="5"/>
      <c r="AN49" s="5"/>
      <c r="AO49" s="5"/>
      <c r="AP49" s="5"/>
      <c r="AQ49" s="5"/>
      <c r="AR49" s="5"/>
    </row>
    <row r="50" spans="2:44" s="1" customFormat="1" ht="170.1" customHeight="1" x14ac:dyDescent="0.2">
      <c r="B50" s="4"/>
      <c r="C50" s="4"/>
      <c r="D50" s="6"/>
      <c r="E50" s="6"/>
      <c r="F50" s="2"/>
      <c r="G50" s="8"/>
      <c r="H50" s="2"/>
      <c r="I50" s="2"/>
      <c r="J50" s="2"/>
      <c r="K50" s="2"/>
      <c r="L50" s="2"/>
      <c r="M50" s="2"/>
      <c r="N50" s="2"/>
      <c r="O50" s="2"/>
      <c r="P50" s="7"/>
      <c r="Q50" s="7"/>
      <c r="R50" s="2"/>
      <c r="S50" s="2"/>
      <c r="T50" s="16"/>
      <c r="U50" s="16"/>
      <c r="V50" s="16"/>
      <c r="W50" s="16"/>
      <c r="X50" s="16"/>
      <c r="Y50" s="5"/>
      <c r="Z50" s="5"/>
      <c r="AA50" s="5"/>
      <c r="AB50" s="5"/>
      <c r="AC50" s="5"/>
      <c r="AD50" s="5"/>
      <c r="AE50" s="5"/>
      <c r="AF50" s="5"/>
      <c r="AG50" s="5"/>
      <c r="AH50" s="5"/>
      <c r="AI50" s="5"/>
      <c r="AJ50" s="5"/>
      <c r="AK50" s="5"/>
      <c r="AL50" s="5"/>
      <c r="AM50" s="5"/>
      <c r="AN50" s="5"/>
      <c r="AO50" s="5"/>
      <c r="AP50" s="5"/>
      <c r="AQ50" s="5"/>
      <c r="AR50" s="5"/>
    </row>
    <row r="51" spans="2:44" s="1" customFormat="1" ht="170.1" customHeight="1" x14ac:dyDescent="0.2">
      <c r="B51" s="4"/>
      <c r="C51" s="4"/>
      <c r="D51" s="6"/>
      <c r="E51" s="6"/>
      <c r="F51" s="2"/>
      <c r="G51" s="8"/>
      <c r="H51" s="2"/>
      <c r="I51" s="2"/>
      <c r="J51" s="2"/>
      <c r="K51" s="2"/>
      <c r="L51" s="2"/>
      <c r="M51" s="2"/>
      <c r="N51" s="2"/>
      <c r="O51" s="2"/>
      <c r="P51" s="7"/>
      <c r="Q51" s="7"/>
      <c r="R51" s="2"/>
      <c r="S51" s="2"/>
      <c r="T51" s="16"/>
      <c r="U51" s="16"/>
      <c r="V51" s="16"/>
      <c r="W51" s="16"/>
      <c r="X51" s="16"/>
      <c r="Y51" s="5"/>
      <c r="Z51" s="5"/>
      <c r="AA51" s="5"/>
      <c r="AB51" s="5"/>
      <c r="AC51" s="5"/>
      <c r="AD51" s="5"/>
      <c r="AE51" s="5"/>
      <c r="AF51" s="5"/>
      <c r="AG51" s="5"/>
      <c r="AH51" s="5"/>
      <c r="AI51" s="5"/>
      <c r="AJ51" s="5"/>
      <c r="AK51" s="5"/>
      <c r="AL51" s="5"/>
      <c r="AM51" s="5"/>
      <c r="AN51" s="5"/>
      <c r="AO51" s="5"/>
      <c r="AP51" s="5"/>
      <c r="AQ51" s="5"/>
      <c r="AR51" s="5"/>
    </row>
    <row r="52" spans="2:44" s="1" customFormat="1" ht="170.1" customHeight="1" x14ac:dyDescent="0.2">
      <c r="B52" s="4"/>
      <c r="C52" s="4"/>
      <c r="D52" s="6"/>
      <c r="E52" s="6"/>
      <c r="F52" s="2"/>
      <c r="G52" s="8"/>
      <c r="H52" s="2"/>
      <c r="I52" s="2"/>
      <c r="J52" s="2"/>
      <c r="K52" s="2"/>
      <c r="L52" s="2"/>
      <c r="M52" s="2"/>
      <c r="N52" s="2"/>
      <c r="O52" s="2"/>
      <c r="P52" s="7"/>
      <c r="Q52" s="7"/>
      <c r="R52" s="2"/>
      <c r="S52" s="2"/>
      <c r="T52" s="16"/>
      <c r="U52" s="16"/>
      <c r="V52" s="16"/>
      <c r="W52" s="16"/>
      <c r="X52" s="16"/>
      <c r="Y52" s="5"/>
      <c r="Z52" s="5"/>
      <c r="AA52" s="5"/>
      <c r="AB52" s="5"/>
      <c r="AC52" s="5"/>
      <c r="AD52" s="5"/>
      <c r="AE52" s="5"/>
      <c r="AF52" s="5"/>
      <c r="AG52" s="5"/>
      <c r="AH52" s="5"/>
      <c r="AI52" s="5"/>
      <c r="AJ52" s="5"/>
      <c r="AK52" s="5"/>
      <c r="AL52" s="5"/>
      <c r="AM52" s="5"/>
      <c r="AN52" s="5"/>
      <c r="AO52" s="5"/>
      <c r="AP52" s="5"/>
      <c r="AQ52" s="5"/>
      <c r="AR52" s="5"/>
    </row>
    <row r="53" spans="2:44" s="1" customFormat="1" ht="170.1" customHeight="1" x14ac:dyDescent="0.2">
      <c r="B53" s="4"/>
      <c r="C53" s="4"/>
      <c r="D53" s="6"/>
      <c r="E53" s="6"/>
      <c r="F53" s="2"/>
      <c r="G53" s="8"/>
      <c r="H53" s="2"/>
      <c r="I53" s="2"/>
      <c r="J53" s="2"/>
      <c r="K53" s="2"/>
      <c r="L53" s="2"/>
      <c r="M53" s="2"/>
      <c r="N53" s="2"/>
      <c r="O53" s="2"/>
      <c r="P53" s="7"/>
      <c r="Q53" s="7"/>
      <c r="R53" s="2"/>
      <c r="S53" s="2"/>
      <c r="T53" s="16"/>
      <c r="U53" s="16"/>
      <c r="V53" s="16"/>
      <c r="W53" s="16"/>
      <c r="X53" s="16"/>
      <c r="Y53" s="5"/>
      <c r="Z53" s="5"/>
      <c r="AA53" s="5"/>
      <c r="AB53" s="5"/>
      <c r="AC53" s="5"/>
      <c r="AD53" s="5"/>
      <c r="AE53" s="5"/>
      <c r="AF53" s="5"/>
      <c r="AG53" s="5"/>
      <c r="AH53" s="5"/>
      <c r="AI53" s="5"/>
      <c r="AJ53" s="5"/>
      <c r="AK53" s="5"/>
      <c r="AL53" s="5"/>
      <c r="AM53" s="5"/>
      <c r="AN53" s="5"/>
      <c r="AO53" s="5"/>
      <c r="AP53" s="5"/>
      <c r="AQ53" s="5"/>
      <c r="AR53" s="5"/>
    </row>
    <row r="54" spans="2:44" s="1" customFormat="1" ht="170.1" customHeight="1" x14ac:dyDescent="0.2">
      <c r="B54" s="4"/>
      <c r="C54" s="4"/>
      <c r="D54" s="6"/>
      <c r="E54" s="6"/>
      <c r="F54" s="2"/>
      <c r="G54" s="8"/>
      <c r="H54" s="2"/>
      <c r="I54" s="2"/>
      <c r="J54" s="2"/>
      <c r="K54" s="2"/>
      <c r="L54" s="2"/>
      <c r="M54" s="2"/>
      <c r="N54" s="2"/>
      <c r="O54" s="2"/>
      <c r="P54" s="7"/>
      <c r="Q54" s="7"/>
      <c r="R54" s="2"/>
      <c r="S54" s="2"/>
      <c r="T54" s="16"/>
      <c r="U54" s="16"/>
      <c r="V54" s="16"/>
      <c r="W54" s="16"/>
      <c r="X54" s="16"/>
      <c r="Y54" s="5"/>
      <c r="Z54" s="5"/>
      <c r="AA54" s="5"/>
      <c r="AB54" s="5"/>
      <c r="AC54" s="5"/>
      <c r="AD54" s="5"/>
      <c r="AE54" s="5"/>
      <c r="AF54" s="5"/>
      <c r="AG54" s="5"/>
      <c r="AH54" s="5"/>
      <c r="AI54" s="5"/>
      <c r="AJ54" s="5"/>
      <c r="AK54" s="5"/>
      <c r="AL54" s="5"/>
      <c r="AM54" s="5"/>
      <c r="AN54" s="5"/>
      <c r="AO54" s="5"/>
      <c r="AP54" s="5"/>
      <c r="AQ54" s="5"/>
      <c r="AR54" s="5"/>
    </row>
    <row r="55" spans="2:44" s="1" customFormat="1" ht="170.1" customHeight="1" x14ac:dyDescent="0.2">
      <c r="B55" s="4"/>
      <c r="C55" s="4"/>
      <c r="D55" s="6"/>
      <c r="E55" s="6"/>
      <c r="F55" s="2"/>
      <c r="G55" s="8"/>
      <c r="H55" s="2"/>
      <c r="I55" s="2"/>
      <c r="J55" s="2"/>
      <c r="K55" s="2"/>
      <c r="L55" s="2"/>
      <c r="M55" s="2"/>
      <c r="N55" s="2"/>
      <c r="O55" s="2"/>
      <c r="P55" s="7"/>
      <c r="Q55" s="7"/>
      <c r="R55" s="2"/>
      <c r="S55" s="2"/>
      <c r="T55" s="16"/>
      <c r="U55" s="16"/>
      <c r="V55" s="16"/>
      <c r="W55" s="16"/>
      <c r="X55" s="16"/>
      <c r="Y55" s="5"/>
      <c r="Z55" s="5"/>
      <c r="AA55" s="5"/>
      <c r="AB55" s="5"/>
      <c r="AC55" s="5"/>
      <c r="AD55" s="5"/>
      <c r="AE55" s="5"/>
      <c r="AF55" s="5"/>
      <c r="AG55" s="5"/>
      <c r="AH55" s="5"/>
      <c r="AI55" s="5"/>
      <c r="AJ55" s="5"/>
      <c r="AK55" s="5"/>
      <c r="AL55" s="5"/>
      <c r="AM55" s="5"/>
      <c r="AN55" s="5"/>
      <c r="AO55" s="5"/>
      <c r="AP55" s="5"/>
      <c r="AQ55" s="5"/>
      <c r="AR55" s="5"/>
    </row>
    <row r="56" spans="2:44" s="1" customFormat="1" ht="170.1" customHeight="1" x14ac:dyDescent="0.2">
      <c r="B56" s="4"/>
      <c r="C56" s="4"/>
      <c r="D56" s="6"/>
      <c r="E56" s="6"/>
      <c r="F56" s="2"/>
      <c r="G56" s="8"/>
      <c r="H56" s="2"/>
      <c r="I56" s="2"/>
      <c r="J56" s="2"/>
      <c r="K56" s="2"/>
      <c r="L56" s="2"/>
      <c r="M56" s="2"/>
      <c r="N56" s="2"/>
      <c r="O56" s="2"/>
      <c r="P56" s="7"/>
      <c r="Q56" s="7"/>
      <c r="R56" s="2"/>
      <c r="S56" s="2"/>
      <c r="T56" s="16"/>
      <c r="U56" s="16"/>
      <c r="V56" s="16"/>
      <c r="W56" s="16"/>
      <c r="X56" s="16"/>
      <c r="Y56" s="5"/>
      <c r="Z56" s="5"/>
      <c r="AA56" s="5"/>
      <c r="AB56" s="5"/>
      <c r="AC56" s="5"/>
      <c r="AD56" s="5"/>
      <c r="AE56" s="5"/>
      <c r="AF56" s="5"/>
      <c r="AG56" s="5"/>
      <c r="AH56" s="5"/>
      <c r="AI56" s="5"/>
      <c r="AJ56" s="5"/>
      <c r="AK56" s="5"/>
      <c r="AL56" s="5"/>
      <c r="AM56" s="5"/>
      <c r="AN56" s="5"/>
      <c r="AO56" s="5"/>
      <c r="AP56" s="5"/>
      <c r="AQ56" s="5"/>
      <c r="AR56" s="5"/>
    </row>
    <row r="57" spans="2:44" s="1" customFormat="1" ht="170.1" customHeight="1" x14ac:dyDescent="0.2">
      <c r="B57" s="4"/>
      <c r="C57" s="4"/>
      <c r="D57" s="6"/>
      <c r="E57" s="6"/>
      <c r="F57" s="2"/>
      <c r="G57" s="8"/>
      <c r="H57" s="2"/>
      <c r="I57" s="2"/>
      <c r="J57" s="2"/>
      <c r="K57" s="2"/>
      <c r="L57" s="2"/>
      <c r="M57" s="2"/>
      <c r="N57" s="2"/>
      <c r="O57" s="2"/>
      <c r="P57" s="7"/>
      <c r="Q57" s="7"/>
      <c r="R57" s="2"/>
      <c r="S57" s="2"/>
      <c r="T57" s="16"/>
      <c r="U57" s="16"/>
      <c r="V57" s="16"/>
      <c r="W57" s="16"/>
      <c r="X57" s="16"/>
      <c r="Y57" s="5"/>
      <c r="Z57" s="5"/>
      <c r="AA57" s="5"/>
      <c r="AB57" s="5"/>
      <c r="AC57" s="5"/>
      <c r="AD57" s="5"/>
      <c r="AE57" s="5"/>
      <c r="AF57" s="5"/>
      <c r="AG57" s="5"/>
      <c r="AH57" s="5"/>
      <c r="AI57" s="5"/>
      <c r="AJ57" s="5"/>
      <c r="AK57" s="5"/>
      <c r="AL57" s="5"/>
      <c r="AM57" s="5"/>
      <c r="AN57" s="5"/>
      <c r="AO57" s="5"/>
      <c r="AP57" s="5"/>
      <c r="AQ57" s="5"/>
      <c r="AR57" s="5"/>
    </row>
    <row r="58" spans="2:44" s="1" customFormat="1" ht="170.1" customHeight="1" x14ac:dyDescent="0.2">
      <c r="B58" s="4"/>
      <c r="C58" s="4"/>
      <c r="D58" s="6"/>
      <c r="E58" s="6"/>
      <c r="F58" s="2"/>
      <c r="G58" s="8"/>
      <c r="H58" s="2"/>
      <c r="I58" s="2"/>
      <c r="J58" s="2"/>
      <c r="K58" s="2"/>
      <c r="L58" s="2"/>
      <c r="M58" s="2"/>
      <c r="N58" s="2"/>
      <c r="O58" s="2"/>
      <c r="P58" s="7"/>
      <c r="Q58" s="7"/>
      <c r="R58" s="2"/>
      <c r="S58" s="2"/>
      <c r="T58" s="16"/>
      <c r="U58" s="16"/>
      <c r="V58" s="16"/>
      <c r="W58" s="16"/>
      <c r="X58" s="16"/>
      <c r="Y58" s="5"/>
      <c r="Z58" s="5"/>
      <c r="AA58" s="5"/>
      <c r="AB58" s="5"/>
      <c r="AC58" s="5"/>
      <c r="AD58" s="5"/>
      <c r="AE58" s="5"/>
      <c r="AF58" s="5"/>
      <c r="AG58" s="5"/>
      <c r="AH58" s="5"/>
      <c r="AI58" s="5"/>
      <c r="AJ58" s="5"/>
      <c r="AK58" s="5"/>
      <c r="AL58" s="5"/>
      <c r="AM58" s="5"/>
      <c r="AN58" s="5"/>
      <c r="AO58" s="5"/>
      <c r="AP58" s="5"/>
      <c r="AQ58" s="5"/>
      <c r="AR58" s="5"/>
    </row>
    <row r="59" spans="2:44" s="1" customFormat="1" ht="170.1" customHeight="1" x14ac:dyDescent="0.2">
      <c r="B59" s="4"/>
      <c r="C59" s="4"/>
      <c r="D59" s="6"/>
      <c r="E59" s="6"/>
      <c r="F59" s="2"/>
      <c r="G59" s="8"/>
      <c r="H59" s="2"/>
      <c r="I59" s="2"/>
      <c r="J59" s="2"/>
      <c r="K59" s="2"/>
      <c r="L59" s="2"/>
      <c r="M59" s="2"/>
      <c r="N59" s="2"/>
      <c r="O59" s="2"/>
      <c r="P59" s="7"/>
      <c r="Q59" s="7"/>
      <c r="R59" s="2"/>
      <c r="S59" s="2"/>
      <c r="T59" s="16"/>
      <c r="U59" s="16"/>
      <c r="V59" s="16"/>
      <c r="W59" s="16"/>
      <c r="X59" s="16"/>
      <c r="Y59" s="5"/>
      <c r="Z59" s="5"/>
      <c r="AA59" s="5"/>
      <c r="AB59" s="5"/>
      <c r="AC59" s="5"/>
      <c r="AD59" s="5"/>
      <c r="AE59" s="5"/>
      <c r="AF59" s="5"/>
      <c r="AG59" s="5"/>
      <c r="AH59" s="5"/>
      <c r="AI59" s="5"/>
      <c r="AJ59" s="5"/>
      <c r="AK59" s="5"/>
      <c r="AL59" s="5"/>
      <c r="AM59" s="5"/>
      <c r="AN59" s="5"/>
      <c r="AO59" s="5"/>
      <c r="AP59" s="5"/>
      <c r="AQ59" s="5"/>
      <c r="AR59" s="5"/>
    </row>
    <row r="60" spans="2:44" s="1" customFormat="1" ht="170.1" customHeight="1" x14ac:dyDescent="0.2">
      <c r="B60" s="4"/>
      <c r="C60" s="4"/>
      <c r="D60" s="6"/>
      <c r="E60" s="6"/>
      <c r="F60" s="2"/>
      <c r="G60" s="8"/>
      <c r="H60" s="2"/>
      <c r="I60" s="2"/>
      <c r="J60" s="2"/>
      <c r="K60" s="2"/>
      <c r="L60" s="2"/>
      <c r="M60" s="2"/>
      <c r="N60" s="2"/>
      <c r="O60" s="2"/>
      <c r="P60" s="7"/>
      <c r="Q60" s="7"/>
      <c r="R60" s="2"/>
      <c r="S60" s="2"/>
      <c r="T60" s="16"/>
      <c r="U60" s="16"/>
      <c r="V60" s="16"/>
      <c r="W60" s="16"/>
      <c r="X60" s="16"/>
      <c r="Y60" s="5"/>
      <c r="Z60" s="5"/>
      <c r="AA60" s="5"/>
      <c r="AB60" s="5"/>
      <c r="AC60" s="5"/>
      <c r="AD60" s="5"/>
      <c r="AE60" s="5"/>
      <c r="AF60" s="5"/>
      <c r="AG60" s="5"/>
      <c r="AH60" s="5"/>
      <c r="AI60" s="5"/>
      <c r="AJ60" s="5"/>
      <c r="AK60" s="5"/>
      <c r="AL60" s="5"/>
      <c r="AM60" s="5"/>
      <c r="AN60" s="5"/>
      <c r="AO60" s="5"/>
      <c r="AP60" s="5"/>
      <c r="AQ60" s="5"/>
      <c r="AR60" s="5"/>
    </row>
    <row r="61" spans="2:44" s="1" customFormat="1" ht="170.1" customHeight="1" x14ac:dyDescent="0.2">
      <c r="B61" s="4"/>
      <c r="C61" s="4"/>
      <c r="D61" s="6"/>
      <c r="E61" s="6"/>
      <c r="F61" s="2"/>
      <c r="G61" s="8"/>
      <c r="H61" s="2"/>
      <c r="I61" s="2"/>
      <c r="J61" s="2"/>
      <c r="K61" s="2"/>
      <c r="L61" s="2"/>
      <c r="M61" s="2"/>
      <c r="N61" s="2"/>
      <c r="O61" s="2"/>
      <c r="P61" s="7"/>
      <c r="Q61" s="7"/>
      <c r="R61" s="2"/>
      <c r="S61" s="2"/>
      <c r="T61" s="16"/>
      <c r="U61" s="16"/>
      <c r="V61" s="16"/>
      <c r="W61" s="16"/>
      <c r="X61" s="16"/>
      <c r="Y61" s="5"/>
      <c r="Z61" s="5"/>
      <c r="AA61" s="5"/>
      <c r="AB61" s="5"/>
      <c r="AC61" s="5"/>
      <c r="AD61" s="5"/>
      <c r="AE61" s="5"/>
      <c r="AF61" s="5"/>
      <c r="AG61" s="5"/>
      <c r="AH61" s="5"/>
      <c r="AI61" s="5"/>
      <c r="AJ61" s="5"/>
      <c r="AK61" s="5"/>
      <c r="AL61" s="5"/>
      <c r="AM61" s="5"/>
      <c r="AN61" s="5"/>
      <c r="AO61" s="5"/>
      <c r="AP61" s="5"/>
      <c r="AQ61" s="5"/>
      <c r="AR61" s="5"/>
    </row>
    <row r="62" spans="2:44" s="1" customFormat="1" ht="170.1" customHeight="1" x14ac:dyDescent="0.2">
      <c r="B62" s="4"/>
      <c r="C62" s="4"/>
      <c r="D62" s="6"/>
      <c r="E62" s="6"/>
      <c r="F62" s="2"/>
      <c r="G62" s="8"/>
      <c r="H62" s="2"/>
      <c r="I62" s="2"/>
      <c r="J62" s="2"/>
      <c r="K62" s="2"/>
      <c r="L62" s="2"/>
      <c r="M62" s="2"/>
      <c r="N62" s="2"/>
      <c r="O62" s="2"/>
      <c r="P62" s="7"/>
      <c r="Q62" s="7"/>
      <c r="R62" s="2"/>
      <c r="S62" s="2"/>
      <c r="T62" s="16"/>
      <c r="U62" s="16"/>
      <c r="V62" s="16"/>
      <c r="W62" s="16"/>
      <c r="X62" s="16"/>
      <c r="Y62" s="5"/>
      <c r="Z62" s="5"/>
      <c r="AA62" s="5"/>
      <c r="AB62" s="5"/>
      <c r="AC62" s="5"/>
      <c r="AD62" s="5"/>
      <c r="AE62" s="5"/>
      <c r="AF62" s="5"/>
      <c r="AG62" s="5"/>
      <c r="AH62" s="5"/>
      <c r="AI62" s="5"/>
      <c r="AJ62" s="5"/>
      <c r="AK62" s="5"/>
      <c r="AL62" s="5"/>
      <c r="AM62" s="5"/>
      <c r="AN62" s="5"/>
      <c r="AO62" s="5"/>
      <c r="AP62" s="5"/>
      <c r="AQ62" s="5"/>
      <c r="AR62" s="5"/>
    </row>
    <row r="63" spans="2:44" s="1" customFormat="1" ht="170.1" customHeight="1" x14ac:dyDescent="0.2">
      <c r="B63" s="4"/>
      <c r="C63" s="4"/>
      <c r="D63" s="6"/>
      <c r="E63" s="6"/>
      <c r="F63" s="2"/>
      <c r="G63" s="8"/>
      <c r="H63" s="2"/>
      <c r="I63" s="2"/>
      <c r="J63" s="2"/>
      <c r="K63" s="2"/>
      <c r="L63" s="2"/>
      <c r="M63" s="2"/>
      <c r="N63" s="2"/>
      <c r="O63" s="2"/>
      <c r="P63" s="7"/>
      <c r="Q63" s="7"/>
      <c r="R63" s="2"/>
      <c r="S63" s="2"/>
      <c r="T63" s="16"/>
      <c r="U63" s="16"/>
      <c r="V63" s="16"/>
      <c r="W63" s="16"/>
      <c r="X63" s="16"/>
      <c r="Y63" s="5"/>
      <c r="Z63" s="5"/>
      <c r="AA63" s="5"/>
      <c r="AB63" s="5"/>
      <c r="AC63" s="5"/>
      <c r="AD63" s="5"/>
      <c r="AE63" s="5"/>
      <c r="AF63" s="5"/>
      <c r="AG63" s="5"/>
      <c r="AH63" s="5"/>
      <c r="AI63" s="5"/>
      <c r="AJ63" s="5"/>
      <c r="AK63" s="5"/>
      <c r="AL63" s="5"/>
      <c r="AM63" s="5"/>
      <c r="AN63" s="5"/>
      <c r="AO63" s="5"/>
      <c r="AP63" s="5"/>
      <c r="AQ63" s="5"/>
      <c r="AR63" s="5"/>
    </row>
    <row r="64" spans="2:44" s="1" customFormat="1" ht="170.1" customHeight="1" x14ac:dyDescent="0.2">
      <c r="B64" s="4"/>
      <c r="C64" s="4"/>
      <c r="D64" s="6"/>
      <c r="E64" s="6"/>
      <c r="F64" s="2"/>
      <c r="G64" s="8"/>
      <c r="H64" s="2"/>
      <c r="I64" s="2"/>
      <c r="J64" s="2"/>
      <c r="K64" s="2"/>
      <c r="L64" s="2"/>
      <c r="M64" s="2"/>
      <c r="N64" s="2"/>
      <c r="O64" s="2"/>
      <c r="P64" s="7"/>
      <c r="Q64" s="7"/>
      <c r="R64" s="2"/>
      <c r="S64" s="2"/>
      <c r="T64" s="16"/>
      <c r="U64" s="16"/>
      <c r="V64" s="16"/>
      <c r="W64" s="16"/>
      <c r="X64" s="16"/>
      <c r="Y64" s="5"/>
      <c r="Z64" s="5"/>
      <c r="AA64" s="5"/>
      <c r="AB64" s="5"/>
      <c r="AC64" s="5"/>
      <c r="AD64" s="5"/>
      <c r="AE64" s="5"/>
      <c r="AF64" s="5"/>
      <c r="AG64" s="5"/>
      <c r="AH64" s="5"/>
      <c r="AI64" s="5"/>
      <c r="AJ64" s="5"/>
      <c r="AK64" s="5"/>
      <c r="AL64" s="5"/>
      <c r="AM64" s="5"/>
      <c r="AN64" s="5"/>
      <c r="AO64" s="5"/>
      <c r="AP64" s="5"/>
      <c r="AQ64" s="5"/>
      <c r="AR64" s="5"/>
    </row>
    <row r="65" spans="2:44" s="1" customFormat="1" ht="170.1" customHeight="1" x14ac:dyDescent="0.2">
      <c r="B65" s="4"/>
      <c r="C65" s="4"/>
      <c r="D65" s="6"/>
      <c r="E65" s="6"/>
      <c r="F65" s="2"/>
      <c r="G65" s="8"/>
      <c r="H65" s="2"/>
      <c r="I65" s="2"/>
      <c r="J65" s="2"/>
      <c r="K65" s="2"/>
      <c r="L65" s="2"/>
      <c r="M65" s="2"/>
      <c r="N65" s="2"/>
      <c r="O65" s="2"/>
      <c r="P65" s="7"/>
      <c r="Q65" s="7"/>
      <c r="R65" s="2"/>
      <c r="S65" s="2"/>
      <c r="T65" s="16"/>
      <c r="U65" s="16"/>
      <c r="V65" s="16"/>
      <c r="W65" s="16"/>
      <c r="X65" s="16"/>
      <c r="Y65" s="5"/>
      <c r="Z65" s="5"/>
      <c r="AA65" s="5"/>
      <c r="AB65" s="5"/>
      <c r="AC65" s="5"/>
      <c r="AD65" s="5"/>
      <c r="AE65" s="5"/>
      <c r="AF65" s="5"/>
      <c r="AG65" s="5"/>
      <c r="AH65" s="5"/>
      <c r="AI65" s="5"/>
      <c r="AJ65" s="5"/>
      <c r="AK65" s="5"/>
      <c r="AL65" s="5"/>
      <c r="AM65" s="5"/>
      <c r="AN65" s="5"/>
      <c r="AO65" s="5"/>
      <c r="AP65" s="5"/>
      <c r="AQ65" s="5"/>
      <c r="AR65" s="5"/>
    </row>
    <row r="66" spans="2:44" s="1" customFormat="1" ht="170.1" customHeight="1" x14ac:dyDescent="0.2">
      <c r="B66" s="4"/>
      <c r="C66" s="4"/>
      <c r="D66" s="6"/>
      <c r="E66" s="6"/>
      <c r="F66" s="2"/>
      <c r="G66" s="8"/>
      <c r="H66" s="2"/>
      <c r="I66" s="2"/>
      <c r="J66" s="2"/>
      <c r="K66" s="2"/>
      <c r="L66" s="2"/>
      <c r="M66" s="2"/>
      <c r="N66" s="2"/>
      <c r="O66" s="2"/>
      <c r="P66" s="7"/>
      <c r="Q66" s="7"/>
      <c r="R66" s="2"/>
      <c r="S66" s="2"/>
      <c r="T66" s="16"/>
      <c r="U66" s="16"/>
      <c r="V66" s="16"/>
      <c r="W66" s="16"/>
      <c r="X66" s="16"/>
      <c r="Y66" s="5"/>
      <c r="Z66" s="5"/>
      <c r="AA66" s="5"/>
      <c r="AB66" s="5"/>
      <c r="AC66" s="5"/>
      <c r="AD66" s="5"/>
      <c r="AE66" s="5"/>
      <c r="AF66" s="5"/>
      <c r="AG66" s="5"/>
      <c r="AH66" s="5"/>
      <c r="AI66" s="5"/>
      <c r="AJ66" s="5"/>
      <c r="AK66" s="5"/>
      <c r="AL66" s="5"/>
      <c r="AM66" s="5"/>
      <c r="AN66" s="5"/>
      <c r="AO66" s="5"/>
      <c r="AP66" s="5"/>
      <c r="AQ66" s="5"/>
      <c r="AR66" s="5"/>
    </row>
    <row r="67" spans="2:44" s="1" customFormat="1" ht="170.1" customHeight="1" x14ac:dyDescent="0.2">
      <c r="B67" s="4"/>
      <c r="C67" s="4"/>
      <c r="D67" s="6"/>
      <c r="E67" s="6"/>
      <c r="F67" s="2"/>
      <c r="G67" s="8"/>
      <c r="H67" s="2"/>
      <c r="I67" s="2"/>
      <c r="J67" s="2"/>
      <c r="K67" s="2"/>
      <c r="L67" s="2"/>
      <c r="M67" s="2"/>
      <c r="N67" s="2"/>
      <c r="O67" s="2"/>
      <c r="P67" s="7"/>
      <c r="Q67" s="7"/>
      <c r="R67" s="2"/>
      <c r="S67" s="2"/>
      <c r="T67" s="16"/>
      <c r="U67" s="16"/>
      <c r="V67" s="16"/>
      <c r="W67" s="16"/>
      <c r="X67" s="16"/>
      <c r="Y67" s="5"/>
      <c r="Z67" s="5"/>
      <c r="AA67" s="5"/>
      <c r="AB67" s="5"/>
      <c r="AC67" s="5"/>
      <c r="AD67" s="5"/>
      <c r="AE67" s="5"/>
      <c r="AF67" s="5"/>
      <c r="AG67" s="5"/>
      <c r="AH67" s="5"/>
      <c r="AI67" s="5"/>
      <c r="AJ67" s="5"/>
      <c r="AK67" s="5"/>
      <c r="AL67" s="5"/>
      <c r="AM67" s="5"/>
      <c r="AN67" s="5"/>
      <c r="AO67" s="5"/>
      <c r="AP67" s="5"/>
      <c r="AQ67" s="5"/>
      <c r="AR67" s="5"/>
    </row>
    <row r="68" spans="2:44" s="1" customFormat="1" ht="170.1" customHeight="1" x14ac:dyDescent="0.2">
      <c r="B68" s="4"/>
      <c r="C68" s="4"/>
      <c r="D68" s="6"/>
      <c r="E68" s="6"/>
      <c r="F68" s="2"/>
      <c r="G68" s="8"/>
      <c r="H68" s="2"/>
      <c r="I68" s="2"/>
      <c r="J68" s="2"/>
      <c r="K68" s="2"/>
      <c r="L68" s="2"/>
      <c r="M68" s="2"/>
      <c r="N68" s="2"/>
      <c r="O68" s="2"/>
      <c r="P68" s="7"/>
      <c r="Q68" s="7"/>
      <c r="R68" s="2"/>
      <c r="S68" s="2"/>
      <c r="T68" s="16"/>
      <c r="U68" s="16"/>
      <c r="V68" s="16"/>
      <c r="W68" s="16"/>
      <c r="X68" s="16"/>
      <c r="Y68" s="5"/>
      <c r="Z68" s="5"/>
      <c r="AA68" s="5"/>
      <c r="AB68" s="5"/>
      <c r="AC68" s="5"/>
      <c r="AD68" s="5"/>
      <c r="AE68" s="5"/>
      <c r="AF68" s="5"/>
      <c r="AG68" s="5"/>
      <c r="AH68" s="5"/>
      <c r="AI68" s="5"/>
      <c r="AJ68" s="5"/>
      <c r="AK68" s="5"/>
      <c r="AL68" s="5"/>
      <c r="AM68" s="5"/>
      <c r="AN68" s="5"/>
      <c r="AO68" s="5"/>
      <c r="AP68" s="5"/>
      <c r="AQ68" s="5"/>
      <c r="AR68" s="5"/>
    </row>
    <row r="69" spans="2:44" s="3" customFormat="1" x14ac:dyDescent="0.2">
      <c r="B69" s="4"/>
      <c r="C69" s="4"/>
      <c r="D69" s="6"/>
      <c r="E69" s="6"/>
      <c r="F69" s="2"/>
      <c r="G69" s="8"/>
      <c r="H69" s="2"/>
      <c r="I69" s="2"/>
      <c r="J69" s="2"/>
      <c r="K69" s="2"/>
      <c r="L69" s="2"/>
      <c r="M69" s="2"/>
      <c r="N69" s="2"/>
      <c r="O69" s="2"/>
      <c r="P69" s="7"/>
      <c r="Q69" s="7"/>
      <c r="R69" s="2"/>
      <c r="S69" s="2"/>
      <c r="T69" s="16"/>
      <c r="U69" s="16"/>
      <c r="V69" s="16"/>
      <c r="W69" s="16"/>
      <c r="X69" s="16"/>
    </row>
    <row r="76" spans="2:44" ht="15" customHeight="1" x14ac:dyDescent="0.2"/>
    <row r="728" spans="3:19" ht="75" x14ac:dyDescent="0.2">
      <c r="C728" s="14" t="s">
        <v>63</v>
      </c>
      <c r="D728" s="13" t="s">
        <v>58</v>
      </c>
      <c r="E728" s="13"/>
      <c r="F728" s="13" t="s">
        <v>83</v>
      </c>
      <c r="G728" s="13" t="s">
        <v>153</v>
      </c>
      <c r="J728" s="13" t="s">
        <v>68</v>
      </c>
      <c r="L728" s="13">
        <v>10</v>
      </c>
      <c r="M728" s="13">
        <v>4</v>
      </c>
      <c r="N728" s="13">
        <v>10</v>
      </c>
      <c r="O728" s="13"/>
      <c r="P728" s="2"/>
      <c r="Q728" s="2"/>
      <c r="S728" s="7"/>
    </row>
    <row r="729" spans="3:19" ht="105" x14ac:dyDescent="0.2">
      <c r="C729" s="14" t="s">
        <v>64</v>
      </c>
      <c r="D729" s="13" t="s">
        <v>59</v>
      </c>
      <c r="E729" s="13"/>
      <c r="F729" s="13" t="s">
        <v>83</v>
      </c>
      <c r="G729" s="13" t="s">
        <v>154</v>
      </c>
      <c r="J729" s="13" t="s">
        <v>69</v>
      </c>
      <c r="L729" s="13">
        <v>6</v>
      </c>
      <c r="M729" s="13">
        <v>3</v>
      </c>
      <c r="N729" s="13">
        <v>6</v>
      </c>
      <c r="O729" s="13"/>
      <c r="P729" s="2"/>
      <c r="Q729" s="2"/>
      <c r="S729" s="7"/>
    </row>
    <row r="730" spans="3:19" ht="75" x14ac:dyDescent="0.2">
      <c r="C730" s="14"/>
      <c r="D730" s="13" t="s">
        <v>2</v>
      </c>
      <c r="E730" s="13"/>
      <c r="F730" s="13" t="s">
        <v>84</v>
      </c>
      <c r="G730" s="13" t="s">
        <v>155</v>
      </c>
      <c r="J730" s="13" t="s">
        <v>70</v>
      </c>
      <c r="L730" s="13">
        <v>2</v>
      </c>
      <c r="M730" s="13">
        <v>2</v>
      </c>
      <c r="N730" s="13">
        <v>2</v>
      </c>
      <c r="O730" s="13"/>
      <c r="P730" s="2"/>
      <c r="Q730" s="2"/>
      <c r="S730" s="7"/>
    </row>
    <row r="731" spans="3:19" ht="90" x14ac:dyDescent="0.2">
      <c r="C731" s="14"/>
      <c r="D731" s="13" t="s">
        <v>60</v>
      </c>
      <c r="E731" s="13"/>
      <c r="F731" s="13" t="s">
        <v>85</v>
      </c>
      <c r="G731" s="13" t="s">
        <v>155</v>
      </c>
      <c r="J731" s="13" t="s">
        <v>71</v>
      </c>
      <c r="L731" s="13">
        <v>0</v>
      </c>
      <c r="M731" s="13">
        <v>1</v>
      </c>
      <c r="N731" s="13">
        <v>1</v>
      </c>
      <c r="O731" s="13"/>
      <c r="P731" s="2"/>
      <c r="Q731" s="2"/>
      <c r="S731" s="7"/>
    </row>
    <row r="732" spans="3:19" ht="75" x14ac:dyDescent="0.2">
      <c r="C732" s="14"/>
      <c r="D732" s="13" t="s">
        <v>61</v>
      </c>
      <c r="E732" s="13"/>
      <c r="F732" s="13" t="s">
        <v>86</v>
      </c>
      <c r="G732" s="13" t="s">
        <v>156</v>
      </c>
      <c r="J732" s="13" t="s">
        <v>72</v>
      </c>
      <c r="L732" s="13"/>
      <c r="M732" s="13"/>
      <c r="N732" s="13"/>
      <c r="O732" s="13"/>
      <c r="P732" s="2"/>
      <c r="Q732" s="2"/>
      <c r="S732" s="7"/>
    </row>
    <row r="733" spans="3:19" ht="75" x14ac:dyDescent="0.2">
      <c r="C733" s="14"/>
      <c r="D733" s="13" t="s">
        <v>62</v>
      </c>
      <c r="E733" s="13"/>
      <c r="F733" s="13" t="s">
        <v>87</v>
      </c>
      <c r="G733" s="13" t="s">
        <v>157</v>
      </c>
      <c r="J733" s="13" t="s">
        <v>73</v>
      </c>
      <c r="P733" s="2"/>
      <c r="Q733" s="2"/>
      <c r="S733" s="7"/>
    </row>
    <row r="734" spans="3:19" ht="75" x14ac:dyDescent="0.2">
      <c r="C734" s="14"/>
      <c r="D734" s="13" t="s">
        <v>66</v>
      </c>
      <c r="E734" s="13"/>
      <c r="F734" s="13" t="s">
        <v>88</v>
      </c>
      <c r="G734" s="13" t="s">
        <v>158</v>
      </c>
      <c r="J734" s="13" t="s">
        <v>74</v>
      </c>
      <c r="P734" s="2"/>
      <c r="Q734" s="2"/>
      <c r="S734" s="7"/>
    </row>
    <row r="735" spans="3:19" ht="75" x14ac:dyDescent="0.2">
      <c r="C735" s="14"/>
      <c r="E735" s="13"/>
      <c r="F735" s="13" t="s">
        <v>89</v>
      </c>
      <c r="G735" s="13" t="s">
        <v>159</v>
      </c>
      <c r="I735" s="3"/>
      <c r="J735" s="13" t="s">
        <v>65</v>
      </c>
      <c r="P735" s="2"/>
      <c r="Q735" s="2"/>
      <c r="S735" s="7"/>
    </row>
    <row r="736" spans="3:19" ht="75" x14ac:dyDescent="0.2">
      <c r="C736" s="14"/>
      <c r="E736" s="13"/>
      <c r="F736" s="13" t="s">
        <v>90</v>
      </c>
      <c r="G736" s="13" t="s">
        <v>160</v>
      </c>
      <c r="I736" s="12"/>
      <c r="J736" s="13" t="s">
        <v>75</v>
      </c>
      <c r="P736" s="2"/>
      <c r="Q736" s="2"/>
      <c r="S736" s="7"/>
    </row>
    <row r="737" spans="3:19" ht="75" x14ac:dyDescent="0.2">
      <c r="C737" s="14"/>
      <c r="E737" s="13"/>
      <c r="F737" s="13" t="s">
        <v>91</v>
      </c>
      <c r="G737" s="13" t="s">
        <v>161</v>
      </c>
      <c r="J737" s="13" t="s">
        <v>76</v>
      </c>
      <c r="P737" s="2"/>
      <c r="Q737" s="2"/>
      <c r="S737" s="7"/>
    </row>
    <row r="738" spans="3:19" ht="135" x14ac:dyDescent="0.2">
      <c r="C738" s="14"/>
      <c r="E738" s="13"/>
      <c r="F738" s="13" t="s">
        <v>92</v>
      </c>
      <c r="G738" s="13" t="s">
        <v>162</v>
      </c>
      <c r="J738" s="13" t="s">
        <v>77</v>
      </c>
      <c r="P738" s="2"/>
      <c r="Q738" s="2"/>
      <c r="S738" s="7"/>
    </row>
    <row r="739" spans="3:19" ht="120" x14ac:dyDescent="0.2">
      <c r="C739" s="14"/>
      <c r="E739" s="13"/>
      <c r="F739" s="13" t="s">
        <v>93</v>
      </c>
      <c r="G739" s="13" t="s">
        <v>163</v>
      </c>
      <c r="J739" s="13" t="s">
        <v>78</v>
      </c>
      <c r="P739" s="2"/>
      <c r="Q739" s="2"/>
      <c r="S739" s="7"/>
    </row>
    <row r="740" spans="3:19" ht="60" x14ac:dyDescent="0.2">
      <c r="C740" s="14"/>
      <c r="E740" s="13"/>
      <c r="F740" s="13" t="s">
        <v>94</v>
      </c>
      <c r="G740" s="13" t="s">
        <v>164</v>
      </c>
      <c r="P740" s="2"/>
      <c r="Q740" s="2"/>
      <c r="S740" s="7"/>
    </row>
    <row r="741" spans="3:19" ht="120" x14ac:dyDescent="0.2">
      <c r="C741" s="14"/>
      <c r="E741" s="13"/>
      <c r="F741" s="13" t="s">
        <v>95</v>
      </c>
      <c r="G741" s="13" t="s">
        <v>165</v>
      </c>
      <c r="P741" s="2"/>
      <c r="Q741" s="2"/>
      <c r="S741" s="7"/>
    </row>
    <row r="742" spans="3:19" ht="60" x14ac:dyDescent="0.2">
      <c r="C742" s="14"/>
      <c r="E742" s="13"/>
      <c r="F742" s="13" t="s">
        <v>96</v>
      </c>
      <c r="G742" s="13" t="s">
        <v>166</v>
      </c>
      <c r="P742" s="2"/>
      <c r="Q742" s="2"/>
      <c r="S742" s="7"/>
    </row>
    <row r="743" spans="3:19" ht="75" x14ac:dyDescent="0.2">
      <c r="C743" s="14"/>
      <c r="E743" s="13"/>
      <c r="F743" s="13" t="s">
        <v>97</v>
      </c>
      <c r="G743" s="13" t="s">
        <v>167</v>
      </c>
      <c r="P743" s="2"/>
      <c r="Q743" s="2"/>
      <c r="S743" s="7"/>
    </row>
    <row r="744" spans="3:19" ht="120" x14ac:dyDescent="0.2">
      <c r="C744" s="14"/>
      <c r="E744" s="13"/>
      <c r="F744" s="13" t="s">
        <v>98</v>
      </c>
      <c r="G744" s="13" t="s">
        <v>168</v>
      </c>
      <c r="P744" s="2"/>
      <c r="Q744" s="2"/>
      <c r="S744" s="7"/>
    </row>
    <row r="745" spans="3:19" ht="60" x14ac:dyDescent="0.2">
      <c r="C745" s="14"/>
      <c r="E745" s="13"/>
      <c r="F745" s="13" t="s">
        <v>99</v>
      </c>
      <c r="G745" s="13" t="s">
        <v>169</v>
      </c>
      <c r="P745" s="2"/>
      <c r="Q745" s="2"/>
      <c r="S745" s="7"/>
    </row>
    <row r="746" spans="3:19" ht="60" x14ac:dyDescent="0.2">
      <c r="C746" s="14"/>
      <c r="E746" s="13"/>
      <c r="F746" s="13" t="s">
        <v>100</v>
      </c>
      <c r="G746" s="13" t="s">
        <v>169</v>
      </c>
      <c r="P746" s="2"/>
      <c r="Q746" s="2"/>
      <c r="S746" s="7"/>
    </row>
    <row r="747" spans="3:19" ht="75" x14ac:dyDescent="0.2">
      <c r="C747" s="14"/>
      <c r="E747" s="13"/>
      <c r="F747" s="13" t="s">
        <v>101</v>
      </c>
      <c r="G747" s="13" t="s">
        <v>170</v>
      </c>
      <c r="P747" s="2"/>
      <c r="Q747" s="2"/>
      <c r="S747" s="7"/>
    </row>
    <row r="748" spans="3:19" ht="60" x14ac:dyDescent="0.2">
      <c r="C748" s="14"/>
      <c r="E748" s="13"/>
      <c r="F748" s="13" t="s">
        <v>102</v>
      </c>
      <c r="G748" s="13" t="s">
        <v>171</v>
      </c>
      <c r="P748" s="2"/>
      <c r="Q748" s="2"/>
      <c r="S748" s="7"/>
    </row>
    <row r="749" spans="3:19" ht="75" x14ac:dyDescent="0.2">
      <c r="C749" s="14"/>
      <c r="E749" s="13"/>
      <c r="F749" s="13" t="s">
        <v>103</v>
      </c>
      <c r="G749" s="13" t="s">
        <v>172</v>
      </c>
      <c r="P749" s="2"/>
      <c r="Q749" s="2"/>
      <c r="S749" s="7"/>
    </row>
    <row r="750" spans="3:19" ht="75" x14ac:dyDescent="0.2">
      <c r="C750" s="14"/>
      <c r="E750" s="13"/>
      <c r="F750" s="13" t="s">
        <v>104</v>
      </c>
      <c r="G750" s="13" t="s">
        <v>172</v>
      </c>
      <c r="P750" s="2"/>
      <c r="Q750" s="2"/>
      <c r="S750" s="7"/>
    </row>
    <row r="751" spans="3:19" ht="90" x14ac:dyDescent="0.2">
      <c r="C751" s="14"/>
      <c r="E751" s="13"/>
      <c r="F751" s="13" t="s">
        <v>105</v>
      </c>
      <c r="G751" s="13" t="s">
        <v>173</v>
      </c>
      <c r="P751" s="2"/>
      <c r="Q751" s="2"/>
      <c r="S751" s="7"/>
    </row>
    <row r="752" spans="3:19" ht="120" x14ac:dyDescent="0.2">
      <c r="C752" s="14"/>
      <c r="E752" s="13"/>
      <c r="F752" s="13" t="s">
        <v>106</v>
      </c>
      <c r="G752" s="13" t="s">
        <v>173</v>
      </c>
      <c r="P752" s="2"/>
      <c r="Q752" s="2"/>
      <c r="S752" s="7"/>
    </row>
    <row r="753" spans="3:19" ht="75" x14ac:dyDescent="0.2">
      <c r="C753" s="14"/>
      <c r="E753" s="13"/>
      <c r="F753" s="13" t="s">
        <v>107</v>
      </c>
      <c r="G753" s="13" t="s">
        <v>174</v>
      </c>
      <c r="P753" s="2"/>
      <c r="Q753" s="2"/>
      <c r="S753" s="7"/>
    </row>
    <row r="754" spans="3:19" ht="135" x14ac:dyDescent="0.2">
      <c r="C754" s="14"/>
      <c r="E754" s="13"/>
      <c r="F754" s="13" t="s">
        <v>108</v>
      </c>
      <c r="G754" s="13" t="s">
        <v>175</v>
      </c>
      <c r="P754" s="2"/>
      <c r="Q754" s="2"/>
      <c r="S754" s="7"/>
    </row>
    <row r="755" spans="3:19" ht="105" x14ac:dyDescent="0.2">
      <c r="C755" s="14"/>
      <c r="E755" s="13"/>
      <c r="F755" s="13" t="s">
        <v>109</v>
      </c>
      <c r="G755" s="13" t="s">
        <v>176</v>
      </c>
      <c r="P755" s="2"/>
      <c r="Q755" s="2"/>
      <c r="S755" s="7"/>
    </row>
    <row r="756" spans="3:19" ht="90" x14ac:dyDescent="0.2">
      <c r="C756" s="14"/>
      <c r="E756" s="13"/>
      <c r="F756" s="13" t="s">
        <v>110</v>
      </c>
      <c r="G756" s="13" t="s">
        <v>177</v>
      </c>
      <c r="P756" s="2"/>
      <c r="Q756" s="2"/>
      <c r="S756" s="7"/>
    </row>
    <row r="757" spans="3:19" ht="90" x14ac:dyDescent="0.2">
      <c r="C757" s="14"/>
      <c r="E757" s="13"/>
      <c r="F757" s="13" t="s">
        <v>111</v>
      </c>
      <c r="G757" s="13" t="s">
        <v>178</v>
      </c>
      <c r="P757" s="2"/>
      <c r="Q757" s="2"/>
      <c r="S757" s="7"/>
    </row>
    <row r="758" spans="3:19" ht="90" x14ac:dyDescent="0.2">
      <c r="C758" s="14"/>
      <c r="E758" s="13"/>
      <c r="F758" s="13" t="s">
        <v>112</v>
      </c>
      <c r="G758" s="13" t="s">
        <v>179</v>
      </c>
      <c r="P758" s="2"/>
      <c r="Q758" s="2"/>
      <c r="S758" s="7"/>
    </row>
    <row r="759" spans="3:19" ht="120" x14ac:dyDescent="0.2">
      <c r="C759" s="14"/>
      <c r="E759" s="13"/>
      <c r="F759" s="13" t="s">
        <v>113</v>
      </c>
      <c r="G759" s="13" t="s">
        <v>180</v>
      </c>
      <c r="P759" s="2"/>
      <c r="Q759" s="2"/>
      <c r="S759" s="7"/>
    </row>
    <row r="760" spans="3:19" ht="105" x14ac:dyDescent="0.2">
      <c r="C760" s="14"/>
      <c r="E760" s="13"/>
      <c r="F760" s="13" t="s">
        <v>114</v>
      </c>
      <c r="G760" s="13" t="s">
        <v>181</v>
      </c>
      <c r="P760" s="2"/>
      <c r="Q760" s="2"/>
      <c r="S760" s="7"/>
    </row>
    <row r="761" spans="3:19" ht="105" x14ac:dyDescent="0.2">
      <c r="C761" s="14"/>
      <c r="E761" s="13"/>
      <c r="F761" s="13" t="s">
        <v>115</v>
      </c>
      <c r="G761" s="13" t="s">
        <v>182</v>
      </c>
      <c r="P761" s="2"/>
      <c r="Q761" s="2"/>
      <c r="S761" s="7"/>
    </row>
    <row r="762" spans="3:19" ht="75" x14ac:dyDescent="0.2">
      <c r="C762" s="14"/>
      <c r="E762" s="13"/>
      <c r="F762" s="13" t="s">
        <v>116</v>
      </c>
      <c r="G762" s="13" t="s">
        <v>183</v>
      </c>
      <c r="P762" s="2"/>
      <c r="Q762" s="2"/>
      <c r="S762" s="7"/>
    </row>
    <row r="763" spans="3:19" ht="90" x14ac:dyDescent="0.2">
      <c r="C763" s="14"/>
      <c r="E763" s="13"/>
      <c r="F763" s="13" t="s">
        <v>117</v>
      </c>
      <c r="G763" s="13" t="s">
        <v>184</v>
      </c>
      <c r="P763" s="2"/>
      <c r="Q763" s="2"/>
      <c r="S763" s="7"/>
    </row>
    <row r="764" spans="3:19" ht="90" x14ac:dyDescent="0.2">
      <c r="C764" s="14"/>
      <c r="E764" s="13"/>
      <c r="F764" s="13" t="s">
        <v>118</v>
      </c>
      <c r="G764" s="13" t="s">
        <v>185</v>
      </c>
      <c r="P764" s="2"/>
      <c r="Q764" s="2"/>
      <c r="S764" s="7"/>
    </row>
    <row r="765" spans="3:19" ht="75" x14ac:dyDescent="0.2">
      <c r="C765" s="14"/>
      <c r="E765" s="13"/>
      <c r="F765" s="13" t="s">
        <v>119</v>
      </c>
      <c r="G765" s="13" t="s">
        <v>186</v>
      </c>
      <c r="P765" s="2"/>
      <c r="Q765" s="2"/>
      <c r="S765" s="7"/>
    </row>
    <row r="766" spans="3:19" ht="75" x14ac:dyDescent="0.2">
      <c r="C766" s="14"/>
      <c r="E766" s="13"/>
      <c r="F766" s="13" t="s">
        <v>120</v>
      </c>
      <c r="G766" s="13" t="s">
        <v>187</v>
      </c>
      <c r="P766" s="2"/>
      <c r="Q766" s="2"/>
      <c r="S766" s="7"/>
    </row>
    <row r="767" spans="3:19" ht="75" x14ac:dyDescent="0.2">
      <c r="C767" s="14"/>
      <c r="E767" s="13"/>
      <c r="F767" s="13" t="s">
        <v>121</v>
      </c>
      <c r="G767" s="13" t="s">
        <v>187</v>
      </c>
      <c r="P767" s="2"/>
      <c r="Q767" s="2"/>
      <c r="S767" s="7"/>
    </row>
    <row r="768" spans="3:19" ht="75" x14ac:dyDescent="0.2">
      <c r="C768" s="14"/>
      <c r="E768" s="13"/>
      <c r="F768" s="13" t="s">
        <v>122</v>
      </c>
      <c r="G768" s="13" t="s">
        <v>188</v>
      </c>
      <c r="P768" s="2"/>
      <c r="Q768" s="2"/>
      <c r="S768" s="7"/>
    </row>
    <row r="769" spans="3:19" ht="75" x14ac:dyDescent="0.2">
      <c r="C769" s="15"/>
      <c r="E769" s="13"/>
      <c r="F769" s="13" t="s">
        <v>123</v>
      </c>
      <c r="G769" s="13" t="s">
        <v>189</v>
      </c>
      <c r="P769" s="2"/>
      <c r="Q769" s="2"/>
      <c r="S769" s="7"/>
    </row>
    <row r="770" spans="3:19" ht="90" x14ac:dyDescent="0.2">
      <c r="C770" s="15"/>
      <c r="E770" s="13"/>
      <c r="F770" s="13" t="s">
        <v>124</v>
      </c>
      <c r="G770" s="13" t="s">
        <v>190</v>
      </c>
      <c r="P770" s="2"/>
      <c r="Q770" s="2"/>
      <c r="S770" s="7"/>
    </row>
    <row r="771" spans="3:19" ht="150" x14ac:dyDescent="0.2">
      <c r="C771" s="15"/>
      <c r="E771" s="13"/>
      <c r="F771" s="13" t="s">
        <v>125</v>
      </c>
      <c r="G771" s="13" t="s">
        <v>191</v>
      </c>
      <c r="P771" s="2"/>
      <c r="Q771" s="2"/>
      <c r="S771" s="7"/>
    </row>
    <row r="772" spans="3:19" ht="120" x14ac:dyDescent="0.2">
      <c r="C772" s="15"/>
      <c r="E772" s="13"/>
      <c r="F772" s="13" t="s">
        <v>126</v>
      </c>
      <c r="G772" s="13" t="s">
        <v>192</v>
      </c>
      <c r="P772" s="2"/>
      <c r="Q772" s="2"/>
      <c r="S772" s="7"/>
    </row>
    <row r="773" spans="3:19" ht="210" x14ac:dyDescent="0.2">
      <c r="D773" s="4"/>
      <c r="F773" s="13" t="s">
        <v>127</v>
      </c>
      <c r="G773" s="13" t="s">
        <v>193</v>
      </c>
      <c r="I773" s="8"/>
      <c r="P773" s="2"/>
      <c r="Q773" s="2"/>
      <c r="S773" s="7"/>
    </row>
    <row r="774" spans="3:19" ht="210" x14ac:dyDescent="0.2">
      <c r="D774" s="4"/>
      <c r="F774" s="13" t="s">
        <v>128</v>
      </c>
      <c r="G774" s="13" t="s">
        <v>193</v>
      </c>
      <c r="I774" s="8"/>
      <c r="P774" s="2"/>
      <c r="Q774" s="2"/>
      <c r="S774" s="7"/>
    </row>
    <row r="775" spans="3:19" ht="210" x14ac:dyDescent="0.2">
      <c r="D775" s="4"/>
      <c r="F775" s="13" t="s">
        <v>129</v>
      </c>
      <c r="G775" s="13" t="s">
        <v>193</v>
      </c>
      <c r="I775" s="8"/>
      <c r="P775" s="2"/>
      <c r="Q775" s="2"/>
      <c r="S775" s="7"/>
    </row>
    <row r="776" spans="3:19" ht="210" x14ac:dyDescent="0.2">
      <c r="D776" s="4"/>
      <c r="F776" s="13" t="s">
        <v>130</v>
      </c>
      <c r="G776" s="13" t="s">
        <v>193</v>
      </c>
      <c r="I776" s="8"/>
      <c r="P776" s="2"/>
      <c r="Q776" s="2"/>
      <c r="S776" s="7"/>
    </row>
    <row r="777" spans="3:19" ht="210" x14ac:dyDescent="0.2">
      <c r="D777" s="4"/>
      <c r="F777" s="13" t="s">
        <v>131</v>
      </c>
      <c r="G777" s="13" t="s">
        <v>193</v>
      </c>
      <c r="I777" s="8"/>
      <c r="P777" s="2"/>
      <c r="Q777" s="2"/>
      <c r="S777" s="7"/>
    </row>
    <row r="778" spans="3:19" ht="210" x14ac:dyDescent="0.2">
      <c r="D778" s="4"/>
      <c r="F778" s="13" t="s">
        <v>132</v>
      </c>
      <c r="G778" s="13" t="s">
        <v>193</v>
      </c>
      <c r="I778" s="8"/>
      <c r="P778" s="2"/>
      <c r="Q778" s="2"/>
      <c r="S778" s="7"/>
    </row>
    <row r="779" spans="3:19" ht="210" x14ac:dyDescent="0.2">
      <c r="D779" s="4"/>
      <c r="F779" s="13" t="s">
        <v>133</v>
      </c>
      <c r="G779" s="13" t="s">
        <v>193</v>
      </c>
      <c r="I779" s="8"/>
      <c r="P779" s="2"/>
      <c r="Q779" s="2"/>
      <c r="S779" s="7"/>
    </row>
    <row r="780" spans="3:19" ht="210" x14ac:dyDescent="0.2">
      <c r="D780" s="4"/>
      <c r="F780" s="13" t="s">
        <v>134</v>
      </c>
      <c r="G780" s="13" t="s">
        <v>193</v>
      </c>
      <c r="I780" s="8"/>
      <c r="P780" s="2"/>
      <c r="Q780" s="2"/>
      <c r="S780" s="7"/>
    </row>
    <row r="781" spans="3:19" ht="210" x14ac:dyDescent="0.2">
      <c r="D781" s="4"/>
      <c r="F781" s="13" t="s">
        <v>135</v>
      </c>
      <c r="G781" s="13" t="s">
        <v>193</v>
      </c>
      <c r="I781" s="8"/>
      <c r="P781" s="2"/>
      <c r="Q781" s="2"/>
      <c r="S781" s="7"/>
    </row>
    <row r="782" spans="3:19" ht="210" x14ac:dyDescent="0.2">
      <c r="D782" s="4"/>
      <c r="F782" s="13" t="s">
        <v>136</v>
      </c>
      <c r="G782" s="13" t="s">
        <v>193</v>
      </c>
      <c r="I782" s="8"/>
      <c r="P782" s="2"/>
      <c r="Q782" s="2"/>
      <c r="S782" s="7"/>
    </row>
    <row r="783" spans="3:19" ht="210" x14ac:dyDescent="0.2">
      <c r="D783" s="4"/>
      <c r="F783" s="13" t="s">
        <v>137</v>
      </c>
      <c r="G783" s="13" t="s">
        <v>193</v>
      </c>
      <c r="I783" s="8"/>
      <c r="P783" s="2"/>
      <c r="Q783" s="2"/>
      <c r="S783" s="7"/>
    </row>
    <row r="784" spans="3:19" ht="210" x14ac:dyDescent="0.2">
      <c r="D784" s="4"/>
      <c r="F784" s="13" t="s">
        <v>138</v>
      </c>
      <c r="G784" s="13" t="s">
        <v>193</v>
      </c>
      <c r="I784" s="8"/>
      <c r="P784" s="2"/>
      <c r="Q784" s="2"/>
      <c r="S784" s="7"/>
    </row>
    <row r="785" spans="4:19" ht="210" x14ac:dyDescent="0.2">
      <c r="D785" s="4"/>
      <c r="F785" s="13" t="s">
        <v>139</v>
      </c>
      <c r="G785" s="13" t="s">
        <v>193</v>
      </c>
      <c r="I785" s="8"/>
      <c r="P785" s="2"/>
      <c r="Q785" s="2"/>
      <c r="S785" s="7"/>
    </row>
    <row r="786" spans="4:19" ht="210" x14ac:dyDescent="0.2">
      <c r="D786" s="4"/>
      <c r="F786" s="13" t="s">
        <v>140</v>
      </c>
      <c r="G786" s="13" t="s">
        <v>193</v>
      </c>
      <c r="I786" s="8"/>
      <c r="P786" s="2"/>
      <c r="Q786" s="2"/>
      <c r="S786" s="7"/>
    </row>
    <row r="787" spans="4:19" ht="210" x14ac:dyDescent="0.2">
      <c r="D787" s="4"/>
      <c r="F787" s="13" t="s">
        <v>141</v>
      </c>
      <c r="G787" s="13" t="s">
        <v>193</v>
      </c>
      <c r="I787" s="8"/>
      <c r="P787" s="2"/>
      <c r="Q787" s="2"/>
      <c r="S787" s="7"/>
    </row>
    <row r="788" spans="4:19" ht="210" x14ac:dyDescent="0.2">
      <c r="D788" s="4"/>
      <c r="F788" s="13" t="s">
        <v>142</v>
      </c>
      <c r="G788" s="13" t="s">
        <v>193</v>
      </c>
      <c r="I788" s="8"/>
      <c r="P788" s="2"/>
      <c r="Q788" s="2"/>
      <c r="S788" s="7"/>
    </row>
    <row r="789" spans="4:19" ht="210" x14ac:dyDescent="0.2">
      <c r="D789" s="4"/>
      <c r="F789" s="13" t="s">
        <v>143</v>
      </c>
      <c r="G789" s="13" t="s">
        <v>193</v>
      </c>
      <c r="I789" s="8"/>
      <c r="P789" s="2"/>
      <c r="Q789" s="2"/>
      <c r="S789" s="7"/>
    </row>
    <row r="790" spans="4:19" ht="210" x14ac:dyDescent="0.2">
      <c r="D790" s="4"/>
      <c r="F790" s="13" t="s">
        <v>144</v>
      </c>
      <c r="G790" s="13" t="s">
        <v>193</v>
      </c>
      <c r="I790" s="8"/>
      <c r="P790" s="2"/>
      <c r="Q790" s="2"/>
      <c r="S790" s="7"/>
    </row>
    <row r="791" spans="4:19" ht="210" x14ac:dyDescent="0.2">
      <c r="D791" s="4"/>
      <c r="F791" s="13" t="s">
        <v>145</v>
      </c>
      <c r="G791" s="13" t="s">
        <v>193</v>
      </c>
      <c r="I791" s="8"/>
      <c r="P791" s="2"/>
      <c r="Q791" s="2"/>
      <c r="S791" s="7"/>
    </row>
    <row r="792" spans="4:19" ht="210" x14ac:dyDescent="0.2">
      <c r="D792" s="4"/>
      <c r="F792" s="13" t="s">
        <v>146</v>
      </c>
      <c r="G792" s="13" t="s">
        <v>193</v>
      </c>
      <c r="I792" s="8"/>
      <c r="P792" s="2"/>
      <c r="Q792" s="2"/>
      <c r="S792" s="7"/>
    </row>
    <row r="793" spans="4:19" ht="90" x14ac:dyDescent="0.2">
      <c r="D793" s="4"/>
      <c r="F793" s="13" t="s">
        <v>147</v>
      </c>
      <c r="G793" s="13" t="s">
        <v>194</v>
      </c>
      <c r="I793" s="8"/>
      <c r="P793" s="2"/>
      <c r="Q793" s="2"/>
      <c r="S793" s="7"/>
    </row>
    <row r="794" spans="4:19" ht="90" x14ac:dyDescent="0.2">
      <c r="D794" s="4"/>
      <c r="F794" s="13" t="s">
        <v>148</v>
      </c>
      <c r="G794" s="13" t="s">
        <v>195</v>
      </c>
      <c r="I794" s="8"/>
      <c r="P794" s="2"/>
      <c r="Q794" s="2"/>
      <c r="S794" s="7"/>
    </row>
    <row r="795" spans="4:19" ht="60" x14ac:dyDescent="0.2">
      <c r="D795" s="4"/>
      <c r="F795" s="13" t="s">
        <v>149</v>
      </c>
      <c r="G795" s="13" t="s">
        <v>196</v>
      </c>
      <c r="I795" s="8"/>
      <c r="P795" s="2"/>
      <c r="Q795" s="2"/>
      <c r="S795" s="7"/>
    </row>
    <row r="796" spans="4:19" ht="75" x14ac:dyDescent="0.2">
      <c r="D796" s="4"/>
      <c r="F796" s="13" t="s">
        <v>150</v>
      </c>
      <c r="G796" s="13" t="s">
        <v>197</v>
      </c>
      <c r="I796" s="8"/>
      <c r="P796" s="2"/>
      <c r="Q796" s="2"/>
      <c r="S796" s="7"/>
    </row>
    <row r="797" spans="4:19" ht="45" x14ac:dyDescent="0.2">
      <c r="D797" s="4"/>
      <c r="F797" s="13" t="s">
        <v>151</v>
      </c>
      <c r="G797" s="13" t="s">
        <v>198</v>
      </c>
      <c r="I797" s="8"/>
      <c r="P797" s="2"/>
      <c r="Q797" s="2"/>
      <c r="S797" s="7"/>
    </row>
    <row r="798" spans="4:19" ht="45" x14ac:dyDescent="0.2">
      <c r="D798" s="4"/>
      <c r="F798" s="13" t="s">
        <v>151</v>
      </c>
      <c r="G798" s="13" t="s">
        <v>199</v>
      </c>
      <c r="I798" s="8"/>
      <c r="P798" s="2"/>
      <c r="Q798" s="2"/>
      <c r="S798" s="7"/>
    </row>
    <row r="799" spans="4:19" ht="45" x14ac:dyDescent="0.2">
      <c r="D799" s="4"/>
      <c r="F799" s="13" t="s">
        <v>151</v>
      </c>
      <c r="G799" s="13" t="s">
        <v>200</v>
      </c>
      <c r="I799" s="8"/>
      <c r="P799" s="2"/>
      <c r="Q799" s="2"/>
      <c r="S799" s="7"/>
    </row>
    <row r="800" spans="4:19" ht="75" x14ac:dyDescent="0.2">
      <c r="D800" s="4"/>
      <c r="F800" s="13" t="s">
        <v>152</v>
      </c>
      <c r="G800" s="13" t="s">
        <v>201</v>
      </c>
      <c r="I800" s="8"/>
      <c r="P800" s="2"/>
      <c r="Q800" s="2"/>
      <c r="S800" s="7"/>
    </row>
    <row r="801" spans="4:19" x14ac:dyDescent="0.2">
      <c r="D801" s="4"/>
      <c r="F801" s="13"/>
      <c r="G801" s="13"/>
      <c r="I801" s="8"/>
      <c r="P801" s="2"/>
      <c r="Q801" s="2"/>
      <c r="S801" s="7"/>
    </row>
    <row r="802" spans="4:19" x14ac:dyDescent="0.2">
      <c r="F802" s="13"/>
      <c r="G802" s="13"/>
    </row>
    <row r="803" spans="4:19" x14ac:dyDescent="0.2">
      <c r="F803" s="13"/>
      <c r="G803" s="13"/>
    </row>
    <row r="804" spans="4:19" x14ac:dyDescent="0.2">
      <c r="F804" s="13"/>
      <c r="G804" s="13"/>
    </row>
    <row r="805" spans="4:19" x14ac:dyDescent="0.2">
      <c r="F805" s="13"/>
      <c r="G805" s="13"/>
    </row>
    <row r="806" spans="4:19" x14ac:dyDescent="0.2">
      <c r="F806" s="13"/>
      <c r="G806" s="13"/>
    </row>
    <row r="807" spans="4:19" x14ac:dyDescent="0.2">
      <c r="F807" s="13"/>
      <c r="G807" s="13"/>
    </row>
    <row r="808" spans="4:19" x14ac:dyDescent="0.2">
      <c r="F808" s="13"/>
      <c r="G808" s="13"/>
    </row>
    <row r="809" spans="4:19" x14ac:dyDescent="0.2">
      <c r="F809" s="13"/>
      <c r="G809" s="13"/>
    </row>
    <row r="810" spans="4:19" x14ac:dyDescent="0.2">
      <c r="F810" s="13"/>
      <c r="G810" s="13"/>
    </row>
    <row r="811" spans="4:19" x14ac:dyDescent="0.2">
      <c r="F811" s="13"/>
      <c r="G811" s="13"/>
    </row>
    <row r="812" spans="4:19" x14ac:dyDescent="0.2">
      <c r="F812" s="13"/>
      <c r="G812" s="13"/>
    </row>
    <row r="813" spans="4:19" x14ac:dyDescent="0.2">
      <c r="F813" s="13"/>
      <c r="G813" s="13"/>
    </row>
    <row r="814" spans="4:19" x14ac:dyDescent="0.2">
      <c r="F814" s="13"/>
      <c r="G814" s="13"/>
    </row>
    <row r="815" spans="4:19" x14ac:dyDescent="0.2">
      <c r="F815" s="13"/>
      <c r="G815" s="13"/>
    </row>
    <row r="816" spans="4:19" x14ac:dyDescent="0.2">
      <c r="F816" s="13"/>
      <c r="G816" s="13"/>
    </row>
    <row r="817" spans="6:7" x14ac:dyDescent="0.2">
      <c r="F817" s="13"/>
      <c r="G817" s="13"/>
    </row>
    <row r="818" spans="6:7" x14ac:dyDescent="0.2">
      <c r="F818" s="13"/>
      <c r="G818" s="13"/>
    </row>
    <row r="819" spans="6:7" x14ac:dyDescent="0.2">
      <c r="F819" s="13"/>
      <c r="G819" s="13"/>
    </row>
    <row r="820" spans="6:7" x14ac:dyDescent="0.2">
      <c r="F820" s="13"/>
      <c r="G820" s="13"/>
    </row>
    <row r="821" spans="6:7" x14ac:dyDescent="0.2">
      <c r="F821" s="13"/>
      <c r="G821" s="13"/>
    </row>
    <row r="822" spans="6:7" x14ac:dyDescent="0.2">
      <c r="F822" s="13"/>
      <c r="G822" s="13"/>
    </row>
    <row r="823" spans="6:7" x14ac:dyDescent="0.2">
      <c r="F823" s="13"/>
      <c r="G823" s="13"/>
    </row>
    <row r="824" spans="6:7" x14ac:dyDescent="0.2">
      <c r="F824" s="13"/>
      <c r="G824" s="13"/>
    </row>
    <row r="825" spans="6:7" x14ac:dyDescent="0.2">
      <c r="F825" s="13"/>
      <c r="G825" s="13"/>
    </row>
    <row r="826" spans="6:7" x14ac:dyDescent="0.2">
      <c r="F826" s="13"/>
      <c r="G826" s="13"/>
    </row>
    <row r="827" spans="6:7" x14ac:dyDescent="0.2">
      <c r="F827" s="13"/>
      <c r="G827" s="13"/>
    </row>
    <row r="828" spans="6:7" x14ac:dyDescent="0.2">
      <c r="F828" s="13"/>
      <c r="G828" s="13"/>
    </row>
    <row r="829" spans="6:7" x14ac:dyDescent="0.2">
      <c r="F829" s="13"/>
      <c r="G829" s="13"/>
    </row>
    <row r="830" spans="6:7" x14ac:dyDescent="0.2">
      <c r="F830" s="13"/>
      <c r="G830" s="13"/>
    </row>
    <row r="831" spans="6:7" x14ac:dyDescent="0.2">
      <c r="F831" s="13"/>
      <c r="G831" s="13"/>
    </row>
    <row r="832" spans="6:7" x14ac:dyDescent="0.2">
      <c r="F832" s="13"/>
      <c r="G832" s="13"/>
    </row>
    <row r="833" spans="6:7" x14ac:dyDescent="0.2">
      <c r="F833" s="13"/>
      <c r="G833" s="13"/>
    </row>
    <row r="834" spans="6:7" x14ac:dyDescent="0.2">
      <c r="F834" s="13"/>
      <c r="G834" s="13"/>
    </row>
    <row r="835" spans="6:7" x14ac:dyDescent="0.2">
      <c r="F835" s="13"/>
      <c r="G835" s="13"/>
    </row>
    <row r="836" spans="6:7" x14ac:dyDescent="0.2">
      <c r="F836" s="13"/>
      <c r="G836" s="13"/>
    </row>
    <row r="837" spans="6:7" x14ac:dyDescent="0.2">
      <c r="F837" s="13"/>
      <c r="G837" s="13"/>
    </row>
    <row r="838" spans="6:7" x14ac:dyDescent="0.2">
      <c r="F838" s="13"/>
      <c r="G838" s="13"/>
    </row>
    <row r="839" spans="6:7" x14ac:dyDescent="0.2">
      <c r="F839" s="13"/>
      <c r="G839" s="13"/>
    </row>
    <row r="840" spans="6:7" x14ac:dyDescent="0.2">
      <c r="F840" s="13"/>
      <c r="G840" s="13"/>
    </row>
    <row r="841" spans="6:7" x14ac:dyDescent="0.2">
      <c r="F841" s="13"/>
      <c r="G841" s="13"/>
    </row>
    <row r="842" spans="6:7" x14ac:dyDescent="0.2">
      <c r="F842" s="13"/>
      <c r="G842" s="13"/>
    </row>
    <row r="843" spans="6:7" x14ac:dyDescent="0.2">
      <c r="F843" s="13"/>
      <c r="G843" s="13"/>
    </row>
    <row r="844" spans="6:7" x14ac:dyDescent="0.2">
      <c r="F844" s="13"/>
      <c r="G844" s="13"/>
    </row>
    <row r="845" spans="6:7" x14ac:dyDescent="0.2">
      <c r="F845" s="13"/>
      <c r="G845" s="13"/>
    </row>
    <row r="846" spans="6:7" x14ac:dyDescent="0.2">
      <c r="F846" s="13"/>
      <c r="G846" s="13"/>
    </row>
    <row r="847" spans="6:7" x14ac:dyDescent="0.2">
      <c r="F847" s="13"/>
      <c r="G847" s="13"/>
    </row>
    <row r="848" spans="6:7" x14ac:dyDescent="0.2">
      <c r="F848" s="13"/>
      <c r="G848" s="13"/>
    </row>
    <row r="849" spans="6:7" x14ac:dyDescent="0.2">
      <c r="F849" s="13"/>
      <c r="G849" s="13"/>
    </row>
    <row r="850" spans="6:7" x14ac:dyDescent="0.2">
      <c r="F850" s="13"/>
      <c r="G850" s="13"/>
    </row>
    <row r="851" spans="6:7" x14ac:dyDescent="0.2">
      <c r="F851" s="13"/>
      <c r="G851" s="13"/>
    </row>
    <row r="852" spans="6:7" x14ac:dyDescent="0.2">
      <c r="F852" s="13"/>
      <c r="G852" s="13"/>
    </row>
    <row r="853" spans="6:7" x14ac:dyDescent="0.2">
      <c r="F853" s="13"/>
      <c r="G853" s="13"/>
    </row>
    <row r="854" spans="6:7" x14ac:dyDescent="0.2">
      <c r="F854" s="13"/>
      <c r="G854" s="13"/>
    </row>
  </sheetData>
  <mergeCells count="2">
    <mergeCell ref="C1:D3"/>
    <mergeCell ref="A1:B3"/>
  </mergeCells>
  <printOptions horizontalCentered="1" verticalCentered="1" gridLines="1"/>
  <pageMargins left="0.75" right="0.75" top="0.88" bottom="1.21" header="0.11811023622047245" footer="0.45"/>
  <pageSetup scale="39" fitToHeight="0" orientation="landscape" blackAndWhite="1" r:id="rId1"/>
  <headerFooter alignWithMargins="0">
    <oddHeader xml:space="preserve">&amp;R&amp;"Arial,Normal"Pagina  No. &amp;P </oddHeader>
    <oddFooter xml:space="preserve">&amp;C&amp;"Arial,Negrita"&amp;10CONVENSIONES:&amp;"Arial,Normal" &amp;"Arial,Negrita"No. Exp= Numero de expuestos F=Fuente M=Medio T=Trabajador  H.exp= horas de exposición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2:I99"/>
  <sheetViews>
    <sheetView showGridLines="0" zoomScale="130" zoomScaleNormal="130" zoomScaleSheetLayoutView="130" workbookViewId="0">
      <selection activeCell="G18" sqref="G18"/>
    </sheetView>
  </sheetViews>
  <sheetFormatPr baseColWidth="10" defaultColWidth="11.5546875" defaultRowHeight="17.25" x14ac:dyDescent="0.3"/>
  <cols>
    <col min="1" max="3" width="11.5546875" style="27"/>
    <col min="4" max="4" width="35" style="27" customWidth="1"/>
    <col min="5" max="16384" width="11.5546875" style="27"/>
  </cols>
  <sheetData>
    <row r="2" spans="1:9" ht="18" thickBot="1" x14ac:dyDescent="0.35"/>
    <row r="3" spans="1:9" x14ac:dyDescent="0.3">
      <c r="B3" s="401" t="s">
        <v>203</v>
      </c>
      <c r="C3" s="393"/>
      <c r="D3" s="394"/>
    </row>
    <row r="4" spans="1:9" ht="18" thickBot="1" x14ac:dyDescent="0.35">
      <c r="B4" s="395"/>
      <c r="C4" s="396"/>
      <c r="D4" s="397"/>
    </row>
    <row r="5" spans="1:9" x14ac:dyDescent="0.3">
      <c r="B5" s="402" t="s">
        <v>204</v>
      </c>
      <c r="C5" s="403"/>
      <c r="D5" s="404"/>
    </row>
    <row r="6" spans="1:9" x14ac:dyDescent="0.3">
      <c r="B6" s="405"/>
      <c r="C6" s="406"/>
      <c r="D6" s="407"/>
    </row>
    <row r="7" spans="1:9" ht="35.25" thickBot="1" x14ac:dyDescent="0.35">
      <c r="A7" s="79"/>
      <c r="B7" s="100" t="s">
        <v>205</v>
      </c>
      <c r="C7" s="100" t="s">
        <v>206</v>
      </c>
      <c r="D7" s="100" t="s">
        <v>207</v>
      </c>
      <c r="E7" s="79"/>
      <c r="F7" s="79"/>
      <c r="G7" s="79"/>
      <c r="H7" s="79"/>
      <c r="I7" s="79"/>
    </row>
    <row r="8" spans="1:9" ht="72" thickBot="1" x14ac:dyDescent="0.35">
      <c r="A8" s="79"/>
      <c r="B8" s="101" t="s">
        <v>208</v>
      </c>
      <c r="C8" s="102">
        <v>10</v>
      </c>
      <c r="D8" s="103" t="s">
        <v>209</v>
      </c>
      <c r="E8" s="79"/>
      <c r="F8" s="79"/>
      <c r="G8" s="79"/>
      <c r="H8" s="79"/>
      <c r="I8" s="79"/>
    </row>
    <row r="9" spans="1:9" ht="58.5" thickTop="1" thickBot="1" x14ac:dyDescent="0.35">
      <c r="A9" s="79"/>
      <c r="B9" s="104" t="s">
        <v>210</v>
      </c>
      <c r="C9" s="105">
        <v>6</v>
      </c>
      <c r="D9" s="106" t="s">
        <v>484</v>
      </c>
      <c r="E9" s="79"/>
      <c r="F9" s="79"/>
      <c r="G9" s="79"/>
      <c r="H9" s="79"/>
      <c r="I9" s="79"/>
    </row>
    <row r="10" spans="1:9" x14ac:dyDescent="0.3">
      <c r="A10" s="79"/>
      <c r="B10" s="408" t="s">
        <v>211</v>
      </c>
      <c r="C10" s="409">
        <v>2</v>
      </c>
      <c r="D10" s="411" t="s">
        <v>485</v>
      </c>
      <c r="E10" s="79"/>
      <c r="F10" s="79"/>
      <c r="G10" s="79"/>
      <c r="H10" s="79"/>
      <c r="I10" s="79"/>
    </row>
    <row r="11" spans="1:9" ht="40.5" customHeight="1" thickBot="1" x14ac:dyDescent="0.35">
      <c r="A11" s="79"/>
      <c r="B11" s="390"/>
      <c r="C11" s="410"/>
      <c r="D11" s="412"/>
      <c r="E11" s="79"/>
      <c r="F11" s="79"/>
      <c r="G11" s="79"/>
      <c r="H11" s="79"/>
      <c r="I11" s="79"/>
    </row>
    <row r="12" spans="1:9" ht="42.75" x14ac:dyDescent="0.3">
      <c r="A12" s="79"/>
      <c r="B12" s="389" t="s">
        <v>212</v>
      </c>
      <c r="C12" s="391" t="s">
        <v>213</v>
      </c>
      <c r="D12" s="107" t="s">
        <v>486</v>
      </c>
      <c r="E12" s="79"/>
      <c r="F12" s="79"/>
      <c r="G12" s="79"/>
      <c r="H12" s="79"/>
      <c r="I12" s="79"/>
    </row>
    <row r="13" spans="1:9" ht="29.25" thickBot="1" x14ac:dyDescent="0.35">
      <c r="A13" s="79"/>
      <c r="B13" s="390"/>
      <c r="C13" s="392"/>
      <c r="D13" s="108" t="s">
        <v>214</v>
      </c>
      <c r="E13" s="79"/>
      <c r="F13" s="79"/>
      <c r="G13" s="79"/>
      <c r="H13" s="79"/>
      <c r="I13" s="79"/>
    </row>
    <row r="14" spans="1:9" ht="18" thickBot="1" x14ac:dyDescent="0.35">
      <c r="A14" s="79"/>
      <c r="B14" s="79"/>
      <c r="C14" s="79"/>
      <c r="D14" s="79"/>
      <c r="E14" s="79"/>
      <c r="F14" s="79"/>
      <c r="G14" s="79"/>
      <c r="H14" s="79"/>
      <c r="I14" s="79"/>
    </row>
    <row r="15" spans="1:9" x14ac:dyDescent="0.3">
      <c r="A15" s="79"/>
      <c r="B15" s="381" t="s">
        <v>215</v>
      </c>
      <c r="C15" s="393"/>
      <c r="D15" s="394"/>
      <c r="E15" s="79"/>
      <c r="F15" s="79"/>
      <c r="G15" s="79"/>
      <c r="H15" s="79"/>
      <c r="I15" s="79"/>
    </row>
    <row r="16" spans="1:9" ht="18" thickBot="1" x14ac:dyDescent="0.35">
      <c r="A16" s="79"/>
      <c r="B16" s="395"/>
      <c r="C16" s="396"/>
      <c r="D16" s="397"/>
      <c r="E16" s="79"/>
      <c r="F16" s="79"/>
      <c r="G16" s="79"/>
      <c r="H16" s="79"/>
      <c r="I16" s="79"/>
    </row>
    <row r="17" spans="1:9" ht="27.75" thickBot="1" x14ac:dyDescent="0.35">
      <c r="A17" s="79"/>
      <c r="B17" s="109" t="s">
        <v>216</v>
      </c>
      <c r="C17" s="110" t="s">
        <v>217</v>
      </c>
      <c r="D17" s="111" t="s">
        <v>207</v>
      </c>
      <c r="E17" s="79"/>
      <c r="F17" s="79"/>
      <c r="G17" s="79"/>
      <c r="H17" s="79"/>
      <c r="I17" s="79"/>
    </row>
    <row r="18" spans="1:9" ht="43.5" thickBot="1" x14ac:dyDescent="0.35">
      <c r="A18" s="79"/>
      <c r="B18" s="112" t="s">
        <v>218</v>
      </c>
      <c r="C18" s="113">
        <v>4</v>
      </c>
      <c r="D18" s="114" t="s">
        <v>219</v>
      </c>
      <c r="E18" s="79"/>
      <c r="F18" s="79"/>
      <c r="G18" s="79"/>
      <c r="H18" s="79"/>
      <c r="I18" s="79"/>
    </row>
    <row r="19" spans="1:9" ht="43.5" thickBot="1" x14ac:dyDescent="0.35">
      <c r="A19" s="79"/>
      <c r="B19" s="112" t="s">
        <v>220</v>
      </c>
      <c r="C19" s="113">
        <v>3</v>
      </c>
      <c r="D19" s="114" t="s">
        <v>221</v>
      </c>
      <c r="E19" s="79"/>
      <c r="F19" s="79"/>
      <c r="G19" s="79"/>
      <c r="H19" s="79"/>
      <c r="I19" s="79"/>
    </row>
    <row r="20" spans="1:9" ht="43.5" thickBot="1" x14ac:dyDescent="0.35">
      <c r="A20" s="79"/>
      <c r="B20" s="112" t="s">
        <v>222</v>
      </c>
      <c r="C20" s="113">
        <v>2</v>
      </c>
      <c r="D20" s="114" t="s">
        <v>223</v>
      </c>
      <c r="E20" s="79"/>
      <c r="F20" s="79"/>
      <c r="G20" s="79"/>
      <c r="H20" s="79"/>
      <c r="I20" s="79"/>
    </row>
    <row r="21" spans="1:9" ht="29.25" thickBot="1" x14ac:dyDescent="0.35">
      <c r="A21" s="79"/>
      <c r="B21" s="115" t="s">
        <v>224</v>
      </c>
      <c r="C21" s="116">
        <v>1</v>
      </c>
      <c r="D21" s="117" t="s">
        <v>225</v>
      </c>
      <c r="E21" s="79"/>
      <c r="F21" s="79"/>
      <c r="G21" s="79"/>
      <c r="H21" s="79"/>
      <c r="I21" s="79"/>
    </row>
    <row r="22" spans="1:9" ht="18" thickBot="1" x14ac:dyDescent="0.35">
      <c r="A22" s="79"/>
      <c r="B22" s="79"/>
      <c r="C22" s="79"/>
      <c r="D22" s="79"/>
      <c r="E22" s="79"/>
      <c r="F22" s="79"/>
      <c r="G22" s="79"/>
      <c r="H22" s="79"/>
      <c r="I22" s="79"/>
    </row>
    <row r="23" spans="1:9" x14ac:dyDescent="0.3">
      <c r="A23" s="79"/>
      <c r="B23" s="381" t="s">
        <v>226</v>
      </c>
      <c r="C23" s="382"/>
      <c r="D23" s="382"/>
      <c r="E23" s="382"/>
      <c r="F23" s="382"/>
      <c r="G23" s="383"/>
      <c r="H23" s="79"/>
      <c r="I23" s="79"/>
    </row>
    <row r="24" spans="1:9" ht="18" thickBot="1" x14ac:dyDescent="0.35">
      <c r="A24" s="79"/>
      <c r="B24" s="384"/>
      <c r="C24" s="385"/>
      <c r="D24" s="385"/>
      <c r="E24" s="385"/>
      <c r="F24" s="385"/>
      <c r="G24" s="386"/>
      <c r="H24" s="79"/>
      <c r="I24" s="79"/>
    </row>
    <row r="25" spans="1:9" ht="18" thickBot="1" x14ac:dyDescent="0.35">
      <c r="A25" s="79"/>
      <c r="B25" s="398" t="s">
        <v>227</v>
      </c>
      <c r="C25" s="399"/>
      <c r="D25" s="353" t="s">
        <v>228</v>
      </c>
      <c r="E25" s="400"/>
      <c r="F25" s="400"/>
      <c r="G25" s="354"/>
      <c r="H25" s="79"/>
      <c r="I25" s="79"/>
    </row>
    <row r="26" spans="1:9" ht="18" thickBot="1" x14ac:dyDescent="0.35">
      <c r="A26" s="79"/>
      <c r="B26" s="346"/>
      <c r="C26" s="348"/>
      <c r="D26" s="118">
        <v>4</v>
      </c>
      <c r="E26" s="118">
        <v>3</v>
      </c>
      <c r="F26" s="118">
        <v>2</v>
      </c>
      <c r="G26" s="118">
        <v>1</v>
      </c>
      <c r="H26" s="79"/>
      <c r="I26" s="79"/>
    </row>
    <row r="27" spans="1:9" ht="18" thickBot="1" x14ac:dyDescent="0.35">
      <c r="A27" s="79"/>
      <c r="B27" s="355" t="s">
        <v>229</v>
      </c>
      <c r="C27" s="119">
        <v>10</v>
      </c>
      <c r="D27" s="120" t="s">
        <v>230</v>
      </c>
      <c r="E27" s="120" t="s">
        <v>231</v>
      </c>
      <c r="F27" s="121" t="s">
        <v>232</v>
      </c>
      <c r="G27" s="121" t="s">
        <v>233</v>
      </c>
      <c r="H27" s="79"/>
      <c r="I27" s="79"/>
    </row>
    <row r="28" spans="1:9" ht="18" thickBot="1" x14ac:dyDescent="0.35">
      <c r="A28" s="79"/>
      <c r="B28" s="356"/>
      <c r="C28" s="119">
        <v>6</v>
      </c>
      <c r="D28" s="120" t="s">
        <v>234</v>
      </c>
      <c r="E28" s="121" t="s">
        <v>235</v>
      </c>
      <c r="F28" s="121" t="s">
        <v>236</v>
      </c>
      <c r="G28" s="122" t="s">
        <v>237</v>
      </c>
      <c r="H28" s="79"/>
      <c r="I28" s="79"/>
    </row>
    <row r="29" spans="1:9" ht="18" thickBot="1" x14ac:dyDescent="0.35">
      <c r="A29" s="79"/>
      <c r="B29" s="357"/>
      <c r="C29" s="119">
        <v>2</v>
      </c>
      <c r="D29" s="122" t="s">
        <v>238</v>
      </c>
      <c r="E29" s="122" t="s">
        <v>239</v>
      </c>
      <c r="F29" s="123" t="s">
        <v>240</v>
      </c>
      <c r="G29" s="123" t="s">
        <v>241</v>
      </c>
      <c r="H29" s="79"/>
      <c r="I29" s="79"/>
    </row>
    <row r="30" spans="1:9" ht="18" thickBot="1" x14ac:dyDescent="0.35">
      <c r="A30" s="79"/>
      <c r="B30" s="79"/>
      <c r="C30" s="79"/>
      <c r="D30" s="79"/>
      <c r="E30" s="79"/>
      <c r="F30" s="79"/>
      <c r="G30" s="79"/>
      <c r="H30" s="79"/>
      <c r="I30" s="79"/>
    </row>
    <row r="31" spans="1:9" x14ac:dyDescent="0.3">
      <c r="A31" s="79"/>
      <c r="B31" s="381" t="s">
        <v>242</v>
      </c>
      <c r="C31" s="382"/>
      <c r="D31" s="383"/>
      <c r="E31" s="79"/>
      <c r="F31" s="79"/>
      <c r="G31" s="79"/>
      <c r="H31" s="79"/>
      <c r="I31" s="79"/>
    </row>
    <row r="32" spans="1:9" ht="18" thickBot="1" x14ac:dyDescent="0.35">
      <c r="A32" s="79"/>
      <c r="B32" s="384"/>
      <c r="C32" s="385"/>
      <c r="D32" s="386"/>
      <c r="E32" s="79"/>
      <c r="F32" s="79"/>
      <c r="G32" s="79"/>
      <c r="H32" s="79"/>
      <c r="I32" s="79"/>
    </row>
    <row r="33" spans="1:9" ht="27.75" thickBot="1" x14ac:dyDescent="0.35">
      <c r="A33" s="79"/>
      <c r="B33" s="124" t="s">
        <v>243</v>
      </c>
      <c r="C33" s="125" t="s">
        <v>244</v>
      </c>
      <c r="D33" s="126" t="s">
        <v>207</v>
      </c>
      <c r="E33" s="79"/>
      <c r="F33" s="79"/>
      <c r="G33" s="79"/>
      <c r="H33" s="79"/>
      <c r="I33" s="79"/>
    </row>
    <row r="34" spans="1:9" ht="28.5" x14ac:dyDescent="0.3">
      <c r="A34" s="79"/>
      <c r="B34" s="387" t="s">
        <v>208</v>
      </c>
      <c r="C34" s="388" t="s">
        <v>245</v>
      </c>
      <c r="D34" s="127" t="s">
        <v>246</v>
      </c>
      <c r="E34" s="79"/>
      <c r="F34" s="79"/>
      <c r="G34" s="79"/>
      <c r="H34" s="79"/>
      <c r="I34" s="79"/>
    </row>
    <row r="35" spans="1:9" ht="29.25" thickBot="1" x14ac:dyDescent="0.35">
      <c r="A35" s="79"/>
      <c r="B35" s="370"/>
      <c r="C35" s="372"/>
      <c r="D35" s="128" t="s">
        <v>247</v>
      </c>
      <c r="E35" s="79"/>
      <c r="F35" s="79"/>
      <c r="G35" s="79"/>
      <c r="H35" s="79"/>
      <c r="I35" s="79"/>
    </row>
    <row r="36" spans="1:9" ht="42.75" x14ac:dyDescent="0.3">
      <c r="A36" s="79"/>
      <c r="B36" s="369" t="s">
        <v>210</v>
      </c>
      <c r="C36" s="371" t="s">
        <v>248</v>
      </c>
      <c r="D36" s="127" t="s">
        <v>249</v>
      </c>
      <c r="E36" s="79"/>
      <c r="F36" s="79"/>
      <c r="G36" s="79"/>
      <c r="H36" s="79"/>
      <c r="I36" s="79"/>
    </row>
    <row r="37" spans="1:9" ht="29.25" thickBot="1" x14ac:dyDescent="0.35">
      <c r="A37" s="79"/>
      <c r="B37" s="370"/>
      <c r="C37" s="372"/>
      <c r="D37" s="128" t="s">
        <v>250</v>
      </c>
      <c r="E37" s="79"/>
      <c r="F37" s="79"/>
      <c r="G37" s="79"/>
      <c r="H37" s="79"/>
      <c r="I37" s="79"/>
    </row>
    <row r="38" spans="1:9" ht="42.75" x14ac:dyDescent="0.3">
      <c r="A38" s="79"/>
      <c r="B38" s="369" t="s">
        <v>211</v>
      </c>
      <c r="C38" s="371" t="s">
        <v>251</v>
      </c>
      <c r="D38" s="127" t="s">
        <v>252</v>
      </c>
      <c r="E38" s="79"/>
      <c r="F38" s="79"/>
      <c r="G38" s="79"/>
      <c r="H38" s="79"/>
      <c r="I38" s="79"/>
    </row>
    <row r="39" spans="1:9" ht="18" thickBot="1" x14ac:dyDescent="0.35">
      <c r="B39" s="370"/>
      <c r="C39" s="372"/>
      <c r="D39" s="128" t="s">
        <v>253</v>
      </c>
    </row>
    <row r="40" spans="1:9" ht="42.75" x14ac:dyDescent="0.3">
      <c r="B40" s="369" t="s">
        <v>212</v>
      </c>
      <c r="C40" s="371" t="s">
        <v>254</v>
      </c>
      <c r="D40" s="127" t="s">
        <v>255</v>
      </c>
    </row>
    <row r="41" spans="1:9" ht="29.25" thickBot="1" x14ac:dyDescent="0.35">
      <c r="B41" s="373"/>
      <c r="C41" s="374"/>
      <c r="D41" s="129" t="s">
        <v>256</v>
      </c>
    </row>
    <row r="42" spans="1:9" ht="18" thickTop="1" x14ac:dyDescent="0.3">
      <c r="B42" s="130"/>
      <c r="C42" s="130"/>
      <c r="D42" s="131"/>
    </row>
    <row r="43" spans="1:9" x14ac:dyDescent="0.3">
      <c r="B43" s="130"/>
      <c r="C43" s="130"/>
      <c r="D43" s="131"/>
    </row>
    <row r="44" spans="1:9" ht="18" thickBot="1" x14ac:dyDescent="0.35">
      <c r="B44" s="132"/>
      <c r="C44" s="133"/>
      <c r="D44" s="131"/>
    </row>
    <row r="45" spans="1:9" x14ac:dyDescent="0.3">
      <c r="B45" s="375" t="s">
        <v>257</v>
      </c>
      <c r="C45" s="376"/>
      <c r="D45" s="377"/>
    </row>
    <row r="46" spans="1:9" ht="18" thickBot="1" x14ac:dyDescent="0.35">
      <c r="B46" s="378"/>
      <c r="C46" s="379"/>
      <c r="D46" s="380"/>
    </row>
    <row r="47" spans="1:9" ht="18" thickBot="1" x14ac:dyDescent="0.35">
      <c r="B47" s="360" t="s">
        <v>258</v>
      </c>
      <c r="C47" s="362" t="s">
        <v>259</v>
      </c>
      <c r="D47" s="134" t="s">
        <v>207</v>
      </c>
    </row>
    <row r="48" spans="1:9" ht="18" thickBot="1" x14ac:dyDescent="0.35">
      <c r="B48" s="361"/>
      <c r="C48" s="363"/>
      <c r="D48" s="135" t="s">
        <v>260</v>
      </c>
    </row>
    <row r="49" spans="2:7" ht="43.5" thickBot="1" x14ac:dyDescent="0.35">
      <c r="B49" s="136" t="s">
        <v>261</v>
      </c>
      <c r="C49" s="137">
        <v>100</v>
      </c>
      <c r="D49" s="128" t="s">
        <v>262</v>
      </c>
    </row>
    <row r="50" spans="2:7" ht="29.25" thickBot="1" x14ac:dyDescent="0.35">
      <c r="B50" s="138" t="s">
        <v>263</v>
      </c>
      <c r="C50" s="137">
        <v>60</v>
      </c>
      <c r="D50" s="128" t="s">
        <v>264</v>
      </c>
    </row>
    <row r="51" spans="2:7" ht="29.25" thickBot="1" x14ac:dyDescent="0.35">
      <c r="B51" s="136" t="s">
        <v>265</v>
      </c>
      <c r="C51" s="137">
        <v>25</v>
      </c>
      <c r="D51" s="128" t="s">
        <v>266</v>
      </c>
    </row>
    <row r="52" spans="2:7" ht="29.25" thickBot="1" x14ac:dyDescent="0.35">
      <c r="B52" s="139" t="s">
        <v>267</v>
      </c>
      <c r="C52" s="140">
        <v>10</v>
      </c>
      <c r="D52" s="141" t="s">
        <v>268</v>
      </c>
    </row>
    <row r="53" spans="2:7" ht="18" thickBot="1" x14ac:dyDescent="0.35">
      <c r="B53" s="133"/>
      <c r="C53" s="142"/>
      <c r="D53" s="131"/>
    </row>
    <row r="54" spans="2:7" x14ac:dyDescent="0.3">
      <c r="B54" s="343" t="s">
        <v>269</v>
      </c>
      <c r="C54" s="344"/>
      <c r="D54" s="344"/>
      <c r="E54" s="344"/>
      <c r="F54" s="344"/>
      <c r="G54" s="345"/>
    </row>
    <row r="55" spans="2:7" ht="18" thickBot="1" x14ac:dyDescent="0.35">
      <c r="B55" s="346"/>
      <c r="C55" s="347"/>
      <c r="D55" s="347"/>
      <c r="E55" s="347"/>
      <c r="F55" s="347"/>
      <c r="G55" s="348"/>
    </row>
    <row r="56" spans="2:7" ht="18" thickBot="1" x14ac:dyDescent="0.35">
      <c r="B56" s="364" t="s">
        <v>270</v>
      </c>
      <c r="C56" s="365"/>
      <c r="D56" s="366" t="s">
        <v>271</v>
      </c>
      <c r="E56" s="367"/>
      <c r="F56" s="367"/>
      <c r="G56" s="368"/>
    </row>
    <row r="57" spans="2:7" ht="18" thickBot="1" x14ac:dyDescent="0.35">
      <c r="B57" s="353" t="s">
        <v>272</v>
      </c>
      <c r="C57" s="354"/>
      <c r="D57" s="118" t="s">
        <v>273</v>
      </c>
      <c r="E57" s="143" t="s">
        <v>274</v>
      </c>
      <c r="F57" s="143" t="s">
        <v>275</v>
      </c>
      <c r="G57" s="143" t="s">
        <v>276</v>
      </c>
    </row>
    <row r="58" spans="2:7" x14ac:dyDescent="0.3">
      <c r="B58" s="355" t="s">
        <v>277</v>
      </c>
      <c r="C58" s="358">
        <v>100</v>
      </c>
      <c r="D58" s="144" t="s">
        <v>278</v>
      </c>
      <c r="E58" s="144" t="s">
        <v>278</v>
      </c>
      <c r="F58" s="144" t="s">
        <v>278</v>
      </c>
      <c r="G58" s="145" t="s">
        <v>279</v>
      </c>
    </row>
    <row r="59" spans="2:7" ht="18" thickBot="1" x14ac:dyDescent="0.35">
      <c r="B59" s="356"/>
      <c r="C59" s="359"/>
      <c r="D59" s="146" t="s">
        <v>280</v>
      </c>
      <c r="E59" s="146" t="s">
        <v>487</v>
      </c>
      <c r="F59" s="146" t="s">
        <v>281</v>
      </c>
      <c r="G59" s="147" t="s">
        <v>282</v>
      </c>
    </row>
    <row r="60" spans="2:7" x14ac:dyDescent="0.3">
      <c r="B60" s="356"/>
      <c r="C60" s="358">
        <v>60</v>
      </c>
      <c r="D60" s="144" t="s">
        <v>278</v>
      </c>
      <c r="E60" s="144" t="s">
        <v>278</v>
      </c>
      <c r="F60" s="145" t="s">
        <v>279</v>
      </c>
      <c r="G60" s="148" t="s">
        <v>283</v>
      </c>
    </row>
    <row r="61" spans="2:7" ht="18" thickBot="1" x14ac:dyDescent="0.35">
      <c r="B61" s="356"/>
      <c r="C61" s="359"/>
      <c r="D61" s="146" t="s">
        <v>284</v>
      </c>
      <c r="E61" s="146" t="s">
        <v>285</v>
      </c>
      <c r="F61" s="147" t="s">
        <v>286</v>
      </c>
      <c r="G61" s="149" t="s">
        <v>287</v>
      </c>
    </row>
    <row r="62" spans="2:7" x14ac:dyDescent="0.3">
      <c r="B62" s="356"/>
      <c r="C62" s="358">
        <v>25</v>
      </c>
      <c r="D62" s="144" t="s">
        <v>278</v>
      </c>
      <c r="E62" s="145" t="s">
        <v>279</v>
      </c>
      <c r="F62" s="145" t="s">
        <v>279</v>
      </c>
      <c r="G62" s="150" t="s">
        <v>288</v>
      </c>
    </row>
    <row r="63" spans="2:7" ht="18" thickBot="1" x14ac:dyDescent="0.35">
      <c r="B63" s="356"/>
      <c r="C63" s="359"/>
      <c r="D63" s="146" t="s">
        <v>289</v>
      </c>
      <c r="E63" s="147" t="s">
        <v>290</v>
      </c>
      <c r="F63" s="147" t="s">
        <v>291</v>
      </c>
      <c r="G63" s="151" t="s">
        <v>292</v>
      </c>
    </row>
    <row r="64" spans="2:7" x14ac:dyDescent="0.3">
      <c r="B64" s="356"/>
      <c r="C64" s="358">
        <v>10</v>
      </c>
      <c r="D64" s="145" t="s">
        <v>279</v>
      </c>
      <c r="E64" s="152" t="s">
        <v>293</v>
      </c>
      <c r="F64" s="150" t="s">
        <v>294</v>
      </c>
      <c r="G64" s="150" t="s">
        <v>295</v>
      </c>
    </row>
    <row r="65" spans="2:9" ht="18" thickBot="1" x14ac:dyDescent="0.35">
      <c r="B65" s="357"/>
      <c r="C65" s="359"/>
      <c r="D65" s="147" t="s">
        <v>296</v>
      </c>
      <c r="E65" s="153" t="s">
        <v>297</v>
      </c>
      <c r="F65" s="151" t="s">
        <v>298</v>
      </c>
      <c r="G65" s="154" t="s">
        <v>299</v>
      </c>
    </row>
    <row r="66" spans="2:9" ht="18" thickBot="1" x14ac:dyDescent="0.35">
      <c r="B66" s="132"/>
      <c r="C66" s="133"/>
      <c r="D66" s="131"/>
    </row>
    <row r="67" spans="2:9" x14ac:dyDescent="0.3">
      <c r="B67" s="343" t="s">
        <v>300</v>
      </c>
      <c r="C67" s="344"/>
      <c r="D67" s="345"/>
    </row>
    <row r="68" spans="2:9" ht="18" thickBot="1" x14ac:dyDescent="0.35">
      <c r="B68" s="346"/>
      <c r="C68" s="347"/>
      <c r="D68" s="348"/>
    </row>
    <row r="69" spans="2:9" ht="18" thickBot="1" x14ac:dyDescent="0.35">
      <c r="B69" s="155" t="s">
        <v>301</v>
      </c>
      <c r="C69" s="156" t="s">
        <v>302</v>
      </c>
      <c r="D69" s="134" t="s">
        <v>207</v>
      </c>
    </row>
    <row r="70" spans="2:9" ht="29.25" thickBot="1" x14ac:dyDescent="0.35">
      <c r="B70" s="157" t="s">
        <v>278</v>
      </c>
      <c r="C70" s="158" t="s">
        <v>303</v>
      </c>
      <c r="D70" s="114" t="s">
        <v>304</v>
      </c>
    </row>
    <row r="71" spans="2:9" ht="29.25" thickBot="1" x14ac:dyDescent="0.35">
      <c r="B71" s="157" t="s">
        <v>279</v>
      </c>
      <c r="C71" s="158" t="s">
        <v>305</v>
      </c>
      <c r="D71" s="114" t="s">
        <v>306</v>
      </c>
    </row>
    <row r="72" spans="2:9" ht="29.25" thickBot="1" x14ac:dyDescent="0.35">
      <c r="B72" s="157" t="s">
        <v>294</v>
      </c>
      <c r="C72" s="158" t="s">
        <v>307</v>
      </c>
      <c r="D72" s="114" t="s">
        <v>308</v>
      </c>
    </row>
    <row r="73" spans="2:9" ht="57.75" thickBot="1" x14ac:dyDescent="0.35">
      <c r="B73" s="159" t="s">
        <v>309</v>
      </c>
      <c r="C73" s="160">
        <v>20</v>
      </c>
      <c r="D73" s="117" t="s">
        <v>310</v>
      </c>
    </row>
    <row r="74" spans="2:9" x14ac:dyDescent="0.3">
      <c r="B74" s="161"/>
      <c r="C74" s="349" t="s">
        <v>311</v>
      </c>
      <c r="D74" s="349"/>
      <c r="E74" s="349"/>
      <c r="F74" s="349"/>
      <c r="G74" s="349"/>
      <c r="H74" s="349"/>
      <c r="I74" s="349"/>
    </row>
    <row r="75" spans="2:9" ht="18" thickBot="1" x14ac:dyDescent="0.35">
      <c r="B75" s="161"/>
      <c r="C75" s="349"/>
      <c r="D75" s="349"/>
      <c r="E75" s="349"/>
      <c r="F75" s="349"/>
      <c r="G75" s="349"/>
      <c r="H75" s="349"/>
      <c r="I75" s="349"/>
    </row>
    <row r="76" spans="2:9" ht="18" thickBot="1" x14ac:dyDescent="0.35">
      <c r="B76" s="161"/>
      <c r="C76" s="162" t="s">
        <v>301</v>
      </c>
      <c r="D76" s="350" t="s">
        <v>312</v>
      </c>
      <c r="E76" s="351"/>
      <c r="F76" s="351"/>
      <c r="G76" s="351"/>
      <c r="H76" s="352"/>
      <c r="I76" s="163"/>
    </row>
    <row r="77" spans="2:9" ht="18" thickBot="1" x14ac:dyDescent="0.35">
      <c r="B77" s="161"/>
      <c r="C77" s="164" t="s">
        <v>278</v>
      </c>
      <c r="D77" s="165" t="s">
        <v>313</v>
      </c>
      <c r="E77" s="329" t="s">
        <v>314</v>
      </c>
      <c r="F77" s="330"/>
      <c r="G77" s="330"/>
      <c r="H77" s="331"/>
      <c r="I77" s="166"/>
    </row>
    <row r="78" spans="2:9" ht="18" thickBot="1" x14ac:dyDescent="0.35">
      <c r="B78" s="161"/>
      <c r="C78" s="167" t="s">
        <v>279</v>
      </c>
      <c r="D78" s="168" t="s">
        <v>315</v>
      </c>
      <c r="E78" s="329" t="s">
        <v>316</v>
      </c>
      <c r="F78" s="330"/>
      <c r="G78" s="330"/>
      <c r="H78" s="331"/>
      <c r="I78" s="166"/>
    </row>
    <row r="79" spans="2:9" ht="18" thickBot="1" x14ac:dyDescent="0.35">
      <c r="B79" s="161"/>
      <c r="C79" s="169" t="s">
        <v>294</v>
      </c>
      <c r="D79" s="170" t="s">
        <v>317</v>
      </c>
      <c r="E79" s="329" t="s">
        <v>318</v>
      </c>
      <c r="F79" s="330"/>
      <c r="G79" s="330"/>
      <c r="H79" s="331"/>
      <c r="I79" s="166"/>
    </row>
    <row r="80" spans="2:9" ht="18" thickBot="1" x14ac:dyDescent="0.35">
      <c r="B80" s="161"/>
      <c r="C80" s="171" t="s">
        <v>309</v>
      </c>
      <c r="D80" s="172" t="s">
        <v>319</v>
      </c>
      <c r="E80" s="332" t="s">
        <v>320</v>
      </c>
      <c r="F80" s="333"/>
      <c r="G80" s="333"/>
      <c r="H80" s="334"/>
      <c r="I80" s="173"/>
    </row>
    <row r="81" spans="2:9" ht="18" thickBot="1" x14ac:dyDescent="0.35">
      <c r="B81" s="161"/>
      <c r="C81" s="161"/>
      <c r="D81" s="133"/>
    </row>
    <row r="82" spans="2:9" x14ac:dyDescent="0.3">
      <c r="B82" s="335" t="s">
        <v>488</v>
      </c>
      <c r="C82" s="336"/>
      <c r="D82" s="337"/>
      <c r="E82" s="341"/>
      <c r="F82" s="342"/>
    </row>
    <row r="83" spans="2:9" ht="18" thickBot="1" x14ac:dyDescent="0.35">
      <c r="B83" s="338"/>
      <c r="C83" s="339"/>
      <c r="D83" s="340"/>
      <c r="E83" s="341"/>
      <c r="F83" s="342"/>
    </row>
    <row r="84" spans="2:9" ht="18" thickBot="1" x14ac:dyDescent="0.35">
      <c r="B84" s="174" t="s">
        <v>321</v>
      </c>
      <c r="C84" s="321" t="s">
        <v>322</v>
      </c>
      <c r="D84" s="322"/>
      <c r="E84" s="323" t="s">
        <v>323</v>
      </c>
      <c r="F84" s="323"/>
      <c r="G84" s="323"/>
      <c r="H84" s="323"/>
      <c r="I84" s="323"/>
    </row>
    <row r="85" spans="2:9" ht="18" thickBot="1" x14ac:dyDescent="0.35">
      <c r="B85" s="174" t="s">
        <v>324</v>
      </c>
      <c r="C85" s="324" t="s">
        <v>325</v>
      </c>
      <c r="D85" s="324"/>
      <c r="E85" s="325" t="s">
        <v>326</v>
      </c>
      <c r="F85" s="326"/>
      <c r="G85" s="326"/>
      <c r="H85" s="326"/>
      <c r="I85" s="327"/>
    </row>
    <row r="86" spans="2:9" ht="18" thickBot="1" x14ac:dyDescent="0.35">
      <c r="B86" s="174" t="s">
        <v>327</v>
      </c>
      <c r="C86" s="328" t="s">
        <v>328</v>
      </c>
      <c r="D86" s="328"/>
      <c r="E86" s="325" t="s">
        <v>329</v>
      </c>
      <c r="F86" s="326"/>
      <c r="G86" s="326"/>
      <c r="H86" s="326"/>
      <c r="I86" s="327"/>
    </row>
    <row r="87" spans="2:9" ht="18" thickBot="1" x14ac:dyDescent="0.35">
      <c r="B87" s="174" t="s">
        <v>330</v>
      </c>
      <c r="C87" s="321" t="s">
        <v>205</v>
      </c>
      <c r="D87" s="322"/>
      <c r="E87" s="323" t="s">
        <v>331</v>
      </c>
      <c r="F87" s="323"/>
      <c r="G87" s="323"/>
      <c r="H87" s="323"/>
      <c r="I87" s="323"/>
    </row>
    <row r="88" spans="2:9" ht="18" thickBot="1" x14ac:dyDescent="0.35">
      <c r="B88" s="174" t="s">
        <v>332</v>
      </c>
      <c r="C88" s="321" t="s">
        <v>333</v>
      </c>
      <c r="D88" s="322" t="s">
        <v>216</v>
      </c>
      <c r="E88" s="323" t="s">
        <v>334</v>
      </c>
      <c r="F88" s="323"/>
      <c r="G88" s="323"/>
      <c r="H88" s="323"/>
      <c r="I88" s="323"/>
    </row>
    <row r="89" spans="2:9" x14ac:dyDescent="0.3">
      <c r="B89" s="161"/>
      <c r="C89" s="142"/>
      <c r="D89" s="142"/>
    </row>
    <row r="90" spans="2:9" x14ac:dyDescent="0.3">
      <c r="B90" s="161"/>
      <c r="C90" s="142"/>
      <c r="D90" s="142"/>
    </row>
    <row r="91" spans="2:9" x14ac:dyDescent="0.3">
      <c r="B91" s="161"/>
      <c r="C91" s="142"/>
      <c r="D91" s="142"/>
    </row>
    <row r="92" spans="2:9" x14ac:dyDescent="0.3">
      <c r="B92" s="161"/>
      <c r="C92" s="142"/>
      <c r="D92" s="142"/>
    </row>
    <row r="93" spans="2:9" x14ac:dyDescent="0.3">
      <c r="B93" s="161"/>
      <c r="C93" s="142"/>
      <c r="D93" s="142"/>
    </row>
    <row r="94" spans="2:9" x14ac:dyDescent="0.3">
      <c r="B94" s="161"/>
      <c r="C94" s="142"/>
      <c r="D94" s="142"/>
    </row>
    <row r="95" spans="2:9" x14ac:dyDescent="0.3">
      <c r="B95" s="161"/>
      <c r="C95" s="142"/>
      <c r="D95" s="142"/>
    </row>
    <row r="96" spans="2:9" x14ac:dyDescent="0.3">
      <c r="B96" s="161"/>
      <c r="C96" s="142"/>
      <c r="D96" s="142"/>
    </row>
    <row r="97" spans="2:4" x14ac:dyDescent="0.3">
      <c r="B97" s="161"/>
      <c r="C97" s="142"/>
      <c r="D97" s="142"/>
    </row>
    <row r="98" spans="2:4" x14ac:dyDescent="0.3">
      <c r="B98" s="161"/>
      <c r="C98" s="142"/>
      <c r="D98" s="142"/>
    </row>
    <row r="99" spans="2:4" x14ac:dyDescent="0.3">
      <c r="B99" s="161"/>
      <c r="C99" s="142"/>
      <c r="D99" s="142"/>
    </row>
  </sheetData>
  <mergeCells count="52">
    <mergeCell ref="B3:D4"/>
    <mergeCell ref="B5:D6"/>
    <mergeCell ref="B10:B11"/>
    <mergeCell ref="C10:C11"/>
    <mergeCell ref="D10:D11"/>
    <mergeCell ref="B12:B13"/>
    <mergeCell ref="C12:C13"/>
    <mergeCell ref="B15:D16"/>
    <mergeCell ref="B23:G24"/>
    <mergeCell ref="B25:C26"/>
    <mergeCell ref="D25:G25"/>
    <mergeCell ref="B27:B29"/>
    <mergeCell ref="B31:D32"/>
    <mergeCell ref="B34:B35"/>
    <mergeCell ref="C34:C35"/>
    <mergeCell ref="B36:B37"/>
    <mergeCell ref="C36:C37"/>
    <mergeCell ref="B38:B39"/>
    <mergeCell ref="C38:C39"/>
    <mergeCell ref="B40:B41"/>
    <mergeCell ref="C40:C41"/>
    <mergeCell ref="B45:D46"/>
    <mergeCell ref="B47:B48"/>
    <mergeCell ref="C47:C48"/>
    <mergeCell ref="B54:G55"/>
    <mergeCell ref="B56:C56"/>
    <mergeCell ref="D56:G56"/>
    <mergeCell ref="B57:C57"/>
    <mergeCell ref="B58:B65"/>
    <mergeCell ref="C58:C59"/>
    <mergeCell ref="C60:C61"/>
    <mergeCell ref="C62:C63"/>
    <mergeCell ref="C64:C65"/>
    <mergeCell ref="B67:D68"/>
    <mergeCell ref="C74:I75"/>
    <mergeCell ref="D76:H76"/>
    <mergeCell ref="E77:H77"/>
    <mergeCell ref="E78:H78"/>
    <mergeCell ref="E79:H79"/>
    <mergeCell ref="E80:H80"/>
    <mergeCell ref="B82:D83"/>
    <mergeCell ref="E82:F83"/>
    <mergeCell ref="C84:D84"/>
    <mergeCell ref="E84:I84"/>
    <mergeCell ref="C88:D88"/>
    <mergeCell ref="E88:I88"/>
    <mergeCell ref="C85:D85"/>
    <mergeCell ref="E85:I85"/>
    <mergeCell ref="C86:D86"/>
    <mergeCell ref="E86:I86"/>
    <mergeCell ref="C87:D87"/>
    <mergeCell ref="E87:I87"/>
  </mergeCells>
  <pageMargins left="0.7" right="0.7" top="0.75" bottom="0.75" header="0.3" footer="0.3"/>
  <pageSetup scale="3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pageSetUpPr fitToPage="1"/>
  </sheetPr>
  <dimension ref="B1:I14"/>
  <sheetViews>
    <sheetView showGridLines="0" zoomScale="80" zoomScaleNormal="100" zoomScaleSheetLayoutView="80" workbookViewId="0">
      <selection activeCell="K5" sqref="K5"/>
    </sheetView>
  </sheetViews>
  <sheetFormatPr baseColWidth="10" defaultColWidth="11.5546875" defaultRowHeight="11.25" x14ac:dyDescent="0.2"/>
  <cols>
    <col min="1" max="2" width="11.5546875" style="9"/>
    <col min="3" max="3" width="18.33203125" style="10" customWidth="1"/>
    <col min="4" max="4" width="20.6640625" style="9" customWidth="1"/>
    <col min="5" max="5" width="14.21875" style="10" customWidth="1"/>
    <col min="6" max="6" width="16.88671875" style="9" customWidth="1"/>
    <col min="7" max="7" width="16.44140625" style="11" customWidth="1"/>
    <col min="8" max="8" width="18.88671875" style="9" customWidth="1"/>
    <col min="9" max="9" width="14.33203125" style="9" customWidth="1"/>
    <col min="10" max="16384" width="11.5546875" style="9"/>
  </cols>
  <sheetData>
    <row r="1" spans="2:9" ht="24" customHeight="1" x14ac:dyDescent="0.2"/>
    <row r="2" spans="2:9" ht="24" customHeight="1" thickBot="1" x14ac:dyDescent="0.25"/>
    <row r="3" spans="2:9" ht="25.5" customHeight="1" thickBot="1" x14ac:dyDescent="0.25">
      <c r="B3" s="416" t="s">
        <v>5</v>
      </c>
      <c r="C3" s="419" t="s">
        <v>202</v>
      </c>
      <c r="D3" s="420"/>
      <c r="E3" s="420"/>
      <c r="F3" s="420"/>
      <c r="G3" s="420"/>
      <c r="H3" s="420"/>
      <c r="I3" s="421"/>
    </row>
    <row r="4" spans="2:9" ht="29.25" thickBot="1" x14ac:dyDescent="0.25">
      <c r="B4" s="417"/>
      <c r="C4" s="175" t="s">
        <v>6</v>
      </c>
      <c r="D4" s="175" t="s">
        <v>7</v>
      </c>
      <c r="E4" s="175" t="s">
        <v>8</v>
      </c>
      <c r="F4" s="175" t="s">
        <v>9</v>
      </c>
      <c r="G4" s="175" t="s">
        <v>10</v>
      </c>
      <c r="H4" s="175" t="s">
        <v>11</v>
      </c>
      <c r="I4" s="175" t="s">
        <v>12</v>
      </c>
    </row>
    <row r="5" spans="2:9" ht="93.75" customHeight="1" x14ac:dyDescent="0.2">
      <c r="B5" s="418"/>
      <c r="C5" s="176" t="s">
        <v>13</v>
      </c>
      <c r="D5" s="177" t="s">
        <v>14</v>
      </c>
      <c r="E5" s="178" t="s">
        <v>57</v>
      </c>
      <c r="F5" s="177" t="s">
        <v>15</v>
      </c>
      <c r="G5" s="178" t="s">
        <v>16</v>
      </c>
      <c r="H5" s="177" t="s">
        <v>17</v>
      </c>
      <c r="I5" s="179" t="s">
        <v>18</v>
      </c>
    </row>
    <row r="6" spans="2:9" ht="93" customHeight="1" x14ac:dyDescent="0.2">
      <c r="B6" s="418"/>
      <c r="C6" s="180" t="s">
        <v>19</v>
      </c>
      <c r="D6" s="181" t="s">
        <v>67</v>
      </c>
      <c r="E6" s="182" t="s">
        <v>21</v>
      </c>
      <c r="F6" s="181" t="s">
        <v>22</v>
      </c>
      <c r="G6" s="182" t="s">
        <v>23</v>
      </c>
      <c r="H6" s="181" t="s">
        <v>24</v>
      </c>
      <c r="I6" s="183" t="s">
        <v>25</v>
      </c>
    </row>
    <row r="7" spans="2:9" ht="90.75" customHeight="1" x14ac:dyDescent="0.2">
      <c r="B7" s="418"/>
      <c r="C7" s="180" t="s">
        <v>26</v>
      </c>
      <c r="D7" s="181" t="s">
        <v>27</v>
      </c>
      <c r="E7" s="182" t="s">
        <v>28</v>
      </c>
      <c r="F7" s="181" t="s">
        <v>29</v>
      </c>
      <c r="G7" s="182" t="s">
        <v>30</v>
      </c>
      <c r="H7" s="181" t="s">
        <v>31</v>
      </c>
      <c r="I7" s="183" t="s">
        <v>32</v>
      </c>
    </row>
    <row r="8" spans="2:9" ht="94.5" x14ac:dyDescent="0.2">
      <c r="B8" s="418"/>
      <c r="C8" s="180" t="s">
        <v>33</v>
      </c>
      <c r="D8" s="181" t="s">
        <v>34</v>
      </c>
      <c r="E8" s="182" t="s">
        <v>35</v>
      </c>
      <c r="F8" s="181" t="s">
        <v>36</v>
      </c>
      <c r="G8" s="182" t="s">
        <v>37</v>
      </c>
      <c r="H8" s="181" t="s">
        <v>38</v>
      </c>
      <c r="I8" s="183" t="s">
        <v>39</v>
      </c>
    </row>
    <row r="9" spans="2:9" ht="135" x14ac:dyDescent="0.2">
      <c r="B9" s="418"/>
      <c r="C9" s="180" t="s">
        <v>40</v>
      </c>
      <c r="D9" s="181" t="s">
        <v>67</v>
      </c>
      <c r="E9" s="184" t="s">
        <v>41</v>
      </c>
      <c r="F9" s="185" t="s">
        <v>42</v>
      </c>
      <c r="G9" s="184"/>
      <c r="H9" s="184" t="s">
        <v>43</v>
      </c>
      <c r="I9" s="186" t="s">
        <v>44</v>
      </c>
    </row>
    <row r="10" spans="2:9" ht="51.75" customHeight="1" x14ac:dyDescent="0.2">
      <c r="B10" s="418"/>
      <c r="C10" s="180" t="s">
        <v>45</v>
      </c>
      <c r="D10" s="181" t="s">
        <v>46</v>
      </c>
      <c r="E10" s="182" t="s">
        <v>52</v>
      </c>
      <c r="F10" s="181" t="s">
        <v>47</v>
      </c>
      <c r="G10" s="184"/>
      <c r="H10" s="181" t="s">
        <v>48</v>
      </c>
      <c r="I10" s="183" t="s">
        <v>49</v>
      </c>
    </row>
    <row r="11" spans="2:9" ht="51.75" customHeight="1" x14ac:dyDescent="0.3">
      <c r="B11" s="418"/>
      <c r="C11" s="180" t="s">
        <v>50</v>
      </c>
      <c r="D11" s="181" t="s">
        <v>51</v>
      </c>
      <c r="E11" s="182"/>
      <c r="F11" s="187"/>
      <c r="G11" s="182"/>
      <c r="H11" s="181" t="s">
        <v>53</v>
      </c>
      <c r="I11" s="188"/>
    </row>
    <row r="12" spans="2:9" ht="51.75" customHeight="1" thickBot="1" x14ac:dyDescent="0.35">
      <c r="B12" s="418"/>
      <c r="C12" s="180" t="s">
        <v>54</v>
      </c>
      <c r="D12" s="189"/>
      <c r="E12" s="190"/>
      <c r="F12" s="181"/>
      <c r="G12" s="182"/>
      <c r="H12" s="181" t="s">
        <v>55</v>
      </c>
      <c r="I12" s="183"/>
    </row>
    <row r="13" spans="2:9" x14ac:dyDescent="0.2">
      <c r="B13" s="413" t="s">
        <v>56</v>
      </c>
      <c r="C13" s="414"/>
      <c r="D13" s="414"/>
      <c r="E13" s="414"/>
      <c r="F13" s="414"/>
      <c r="G13" s="414"/>
      <c r="H13" s="414"/>
      <c r="I13" s="414"/>
    </row>
    <row r="14" spans="2:9" x14ac:dyDescent="0.2">
      <c r="B14" s="415"/>
      <c r="C14" s="415"/>
      <c r="D14" s="415"/>
      <c r="E14" s="415"/>
      <c r="F14" s="415"/>
      <c r="G14" s="415"/>
      <c r="H14" s="415"/>
      <c r="I14" s="415"/>
    </row>
  </sheetData>
  <mergeCells count="4">
    <mergeCell ref="B13:I13"/>
    <mergeCell ref="B14:I14"/>
    <mergeCell ref="B3:B12"/>
    <mergeCell ref="C3:I3"/>
  </mergeCells>
  <pageMargins left="0.70866141732283472" right="0.70866141732283472" top="0.74803149606299213" bottom="0.74803149606299213" header="0.31496062992125984" footer="0.31496062992125984"/>
  <pageSetup scale="65" orientation="landscape"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FUNERARIA - SEDE PRINCIPAL</vt:lpstr>
      <vt:lpstr>FUNERARIA - AV SUBA</vt:lpstr>
      <vt:lpstr>FUNERARIA CALLE 98</vt:lpstr>
      <vt:lpstr>CONTROL DE CAMBIOS</vt:lpstr>
      <vt:lpstr>GUIA DE INTERPRETACION </vt:lpstr>
      <vt:lpstr>CLASIFICACION DE PELIGRO</vt:lpstr>
      <vt:lpstr>'CLASIFICACION DE PELIGRO'!Área_de_impresión</vt:lpstr>
      <vt:lpstr>'FUNERARIA - AV SUBA'!Área_de_impresión</vt:lpstr>
      <vt:lpstr>'FUNERARIA - SEDE PRINCIPAL'!Área_de_impresión</vt:lpstr>
      <vt:lpstr>'GUIA DE INTERPRETACION '!Área_de_impresión</vt:lpstr>
      <vt:lpstr>'FUNERARIA - AV SUBA'!PRO</vt:lpstr>
      <vt:lpstr>'FUNERARIA - AV SUBA'!Títulos_a_imprimir</vt:lpstr>
      <vt:lpstr>'FUNERARIA - SEDE PRINCIPAL'!Títulos_a_imprimir</vt:lpstr>
      <vt:lpstr>'FUNERARIA - AV SUBA'!Títulos_a_imprimir_IM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PANORAMA DE RIESGOS</dc:title>
  <dc:subject>VALORACION IDENTIF DE RIESGOS</dc:subject>
  <dc:creator>ERNESTO GARCIA BUITRAGO</dc:creator>
  <cp:lastModifiedBy>Sergio</cp:lastModifiedBy>
  <cp:lastPrinted>2019-09-17T02:34:42Z</cp:lastPrinted>
  <dcterms:created xsi:type="dcterms:W3CDTF">1998-03-30T12:49:23Z</dcterms:created>
  <dcterms:modified xsi:type="dcterms:W3CDTF">2022-03-03T23:15:10Z</dcterms:modified>
</cp:coreProperties>
</file>